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1\Septiembre\Cta publica 3er T. Pdf\"/>
    </mc:Choice>
  </mc:AlternateContent>
  <xr:revisionPtr revIDLastSave="0" documentId="8_{136F080F-817B-48B0-85C9-754DACAD3F6D}" xr6:coauthVersionLast="47" xr6:coauthVersionMax="47" xr10:uidLastSave="{00000000-0000-0000-0000-000000000000}"/>
  <bookViews>
    <workbookView xWindow="-108" yWindow="-108" windowWidth="23256" windowHeight="12576" tabRatio="885" activeTab="2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4" l="1"/>
  <c r="F39" i="4"/>
  <c r="D39" i="4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C39" i="4"/>
  <c r="G25" i="4"/>
  <c r="F25" i="4"/>
  <c r="E24" i="4"/>
  <c r="H24" i="4" s="1"/>
  <c r="E23" i="4"/>
  <c r="H23" i="4" s="1"/>
  <c r="E22" i="4"/>
  <c r="H22" i="4" s="1"/>
  <c r="E21" i="4"/>
  <c r="H21" i="4" s="1"/>
  <c r="D25" i="4"/>
  <c r="C25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4" i="4"/>
  <c r="F14" i="4"/>
  <c r="D14" i="4"/>
  <c r="C14" i="4"/>
  <c r="H25" i="4" l="1"/>
  <c r="H39" i="4"/>
  <c r="E25" i="4"/>
  <c r="E39" i="4"/>
  <c r="H14" i="4"/>
  <c r="E14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E10" i="6"/>
  <c r="H10" i="6" s="1"/>
  <c r="E11" i="6"/>
  <c r="E12" i="6"/>
  <c r="H12" i="6" s="1"/>
  <c r="H59" i="6"/>
  <c r="H36" i="6"/>
  <c r="H11" i="6"/>
  <c r="H9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E57" i="6" s="1"/>
  <c r="H57" i="6" s="1"/>
  <c r="D53" i="6"/>
  <c r="D43" i="6"/>
  <c r="D33" i="6"/>
  <c r="D23" i="6"/>
  <c r="D13" i="6"/>
  <c r="D5" i="6"/>
  <c r="C69" i="6"/>
  <c r="E69" i="6" s="1"/>
  <c r="H69" i="6" s="1"/>
  <c r="C65" i="6"/>
  <c r="E65" i="6" s="1"/>
  <c r="H65" i="6" s="1"/>
  <c r="C57" i="6"/>
  <c r="C53" i="6"/>
  <c r="C43" i="6"/>
  <c r="C33" i="6"/>
  <c r="C23" i="6"/>
  <c r="C13" i="6"/>
  <c r="C5" i="6"/>
  <c r="E53" i="6" l="1"/>
  <c r="H53" i="6" s="1"/>
  <c r="E43" i="6"/>
  <c r="H43" i="6" s="1"/>
  <c r="E33" i="6"/>
  <c r="H33" i="6" s="1"/>
  <c r="E23" i="6"/>
  <c r="H23" i="6" s="1"/>
  <c r="G77" i="6"/>
  <c r="E13" i="6"/>
  <c r="H13" i="6" s="1"/>
  <c r="C77" i="6"/>
  <c r="D77" i="6"/>
  <c r="E5" i="6"/>
  <c r="F77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<sst xmlns="http://schemas.openxmlformats.org/spreadsheetml/2006/main" count="203" uniqueCount="142">
  <si>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</si>
  <si>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</si>
  <si>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</si>
  <si>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</si>
  <si>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</si>
  <si>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</si>
  <si>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</si>
  <si>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</si>
  <si>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</si>
  <si>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</si>
  <si>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</si>
  <si>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</si>
  <si>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</si>
  <si>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</si>
  <si>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</si>
  <si>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</si>
  <si>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</si>
  <si>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</si>
  <si>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</si>
  <si>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</si>
  <si>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</si>
  <si>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</si>
  <si>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</si>
  <si>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</si>
  <si>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</si>
  <si>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</si>
  <si>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</si>
  <si>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</si>
  <si>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</si>
  <si>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</si>
  <si>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</si>
  <si>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</si>
  <si>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</si>
  <si>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</si>
  <si>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</si>
  <si>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</si>
  <si>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</si>
  <si>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</si>
  <si>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</si>
  <si>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</si>
  <si>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</si>
  <si>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</si>
  <si>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</si>
  <si>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</si>
  <si>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</si>
  <si>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</si>
  <si>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</si>
  <si>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</si>
  <si>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</si>
  <si>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</si>
  <si>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</si>
  <si>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</si>
  <si>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</si>
  <si>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</si>
  <si>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</si>
  <si>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</si>
  <si>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</si>
  <si>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</si>
  <si>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</si>
  <si>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</si>
  <si>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</si>
  <si>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</si>
  <si>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</si>
  <si>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</si>
  <si>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</si>
  <si>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</si>
  <si>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</si>
  <si>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</si>
  <si>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</si>
  <si>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</si>
  <si>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</si>
  <si>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</si>
  <si>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</si>
  <si>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</si>
  <si>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</si>
  <si>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</si>
  <si>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</si>
  <si>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</si>
  <si>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</si>
  <si>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</si>
  <si>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</si>
  <si>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</si>
  <si>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</si>
  <si>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</si>
  <si>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</si>
  <si>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</si>
  <si>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</si>
  <si>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</si>
  <si>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</si>
  <si>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</si>
  <si>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</si>
  <si>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</si>
  <si>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</si>
  <si>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</si>
  <si>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</si>
  <si>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</si>
  <si>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</si>
  <si>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</si>
  <si>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</si>
  <si>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</si>
  <si>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</si>
  <si>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</si>
  <si>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</si>
  <si>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</si>
  <si>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</si>
  <si>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</si>
  <si>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</si>
  <si>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</si>
  <si>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</si>
  <si>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</si>
  <si>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</si>
  <si>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</si>
  <si>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</si>
  <si>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</si>
  <si>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</si>
  <si>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</si>
  <si>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</si>
  <si>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</si>
  <si>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</si>
  <si>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</si>
  <si>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</si>
  <si>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</si>
  <si>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</si>
  <si>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</si>
  <si>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</si>
  <si>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</si>
  <si>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</si>
  <si>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</si>
  <si>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</si>
  <si>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</si>
  <si>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</si>
  <si>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</si>
  <si>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</si>
  <si>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UNIVERSIDAD POLITECNICA DE JUVENTINO ROSAS
Estado Analítico del Ejercicio del Presupuesto de Egresos
Clasificación por Objeto del Gasto (Capítulo y Concepto)
Del 1 de Enero al 30 de Septiembre de 2021</t>
  </si>
  <si>
    <t>UNIVERSIDAD POLITECNICA DE JUVENTINO ROSAS
Estado Analítico del Ejercicio del Presupuesto de Egresos
Clasificación Económica (por Tipo de Gasto)
Del 1 de Enero al 30 de Septiembre de 2021</t>
  </si>
  <si>
    <t>0101 RECTORÍA</t>
  </si>
  <si>
    <t>0201 SECRETARÍA ACADÉMICA</t>
  </si>
  <si>
    <t>0301 SECRETARÍA ADMINISTRATIVA</t>
  </si>
  <si>
    <t>0401 ORGANO INTERNO DE CONTROL DE LA UPJ</t>
  </si>
  <si>
    <t>UNIVERSIDAD POLITECNICA DE JUVENTINO ROSAS
Estado Analítico del Ejercicio del Presupuesto de Egresos
Clasificación Administrativa
Del 1 de Enero al 30 de Septiembre de 2021</t>
  </si>
  <si>
    <t>UNIVERSIDAD POLITECNICA DE JUVENTINO ROSAS
Estado Analítico del Ejercicio del Presupuesto de Egresos
Clasificación Administrativa (Sector Paraestatal)
Del 1 de Enero al 30 de Septiembre de 2021</t>
  </si>
  <si>
    <t>UNIVERSIDAD POLITECNICA DE JUVENTINO ROSAS
Estado Analítico del Ejercicio del Presupuesto de Egresos
Clasificación Funcional (Finalidad y Función)
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</si>
</sst>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9" xfId="0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90</xdr:row>
      <xdr:rowOff>0</xdr:rowOff>
    </xdr:from>
    <xdr:to>
      <xdr:col>7</xdr:col>
      <xdr:colOff>670789</xdr:colOff>
      <xdr:row>98</xdr:row>
      <xdr:rowOff>68580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C0BB7F-3B54-49B8-9324-02FDAAE1E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2344400"/>
          <a:ext cx="8641309" cy="1104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106680</xdr:rowOff>
    </xdr:from>
    <xdr:to>
      <xdr:col>8</xdr:col>
      <xdr:colOff>228829</xdr:colOff>
      <xdr:row>47</xdr:row>
      <xdr:rowOff>45720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08506E-D435-444D-A90D-62FE77A95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0"/>
          <a:ext cx="8641309" cy="1104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66</xdr:row>
      <xdr:rowOff>53340</xdr:rowOff>
    </xdr:from>
    <xdr:to>
      <xdr:col>7</xdr:col>
      <xdr:colOff>350749</xdr:colOff>
      <xdr:row>74</xdr:row>
      <xdr:rowOff>121920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4426D0-7B96-48FD-B97B-42DFC02B5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8680" y="9296400"/>
          <a:ext cx="8641309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opLeftCell="A64" workbookViewId="0">
      <selection activeCell="B91" sqref="B91"/>
    </sheetView>
  </sheetViews>
  <sheetFormatPr baseColWidth="10" defaultColWidth="12" defaultRowHeight="10.199999999999999" x14ac:dyDescent="0.2"/>
  <cols>
    <col min="1" max="1" width="1.42578125" style="1" customWidth="1"/>
    <col min="2" max="2" width="62.85546875" style="1" customWidth="1"/>
    <col min="3" max="3" width="18.28515625" style="1" customWidth="1"/>
    <col min="4" max="4" width="19.85546875" style="1" customWidth="1"/>
    <col min="5" max="8" width="18.28515625" style="1" customWidth="1"/>
    <col min="9" max="16384" width="12" style="1"/>
  </cols>
  <sheetData>
    <row r="1" spans="1:8" ht="50.1" customHeight="1" x14ac:dyDescent="0.2">
      <c r="A1" s="41" t="s">
        <v>133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54</v>
      </c>
      <c r="B2" s="47"/>
      <c r="C2" s="41" t="s">
        <v>60</v>
      </c>
      <c r="D2" s="42"/>
      <c r="E2" s="42"/>
      <c r="F2" s="42"/>
      <c r="G2" s="43"/>
      <c r="H2" s="44" t="s">
        <v>59</v>
      </c>
    </row>
    <row r="3" spans="1:8" ht="24.9" customHeight="1" x14ac:dyDescent="0.2">
      <c r="A3" s="48"/>
      <c r="B3" s="49"/>
      <c r="C3" s="8" t="s">
        <v>55</v>
      </c>
      <c r="D3" s="8" t="s">
        <v>125</v>
      </c>
      <c r="E3" s="8" t="s">
        <v>56</v>
      </c>
      <c r="F3" s="8" t="s">
        <v>57</v>
      </c>
      <c r="G3" s="8" t="s">
        <v>58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126</v>
      </c>
      <c r="F4" s="9">
        <v>4</v>
      </c>
      <c r="G4" s="9">
        <v>5</v>
      </c>
      <c r="H4" s="9" t="s">
        <v>127</v>
      </c>
    </row>
    <row r="5" spans="1:8" x14ac:dyDescent="0.2">
      <c r="A5" s="29" t="s">
        <v>61</v>
      </c>
      <c r="B5" s="6"/>
      <c r="C5" s="34">
        <f>SUM(C6:C12)</f>
        <v>41413268.979999997</v>
      </c>
      <c r="D5" s="34">
        <f>SUM(D6:D12)</f>
        <v>580893.52</v>
      </c>
      <c r="E5" s="34">
        <f>C5+D5</f>
        <v>41994162.5</v>
      </c>
      <c r="F5" s="34">
        <f>SUM(F6:F12)</f>
        <v>30942911.770000003</v>
      </c>
      <c r="G5" s="34">
        <f>SUM(G6:G12)</f>
        <v>30942911.770000003</v>
      </c>
      <c r="H5" s="34">
        <f>E5-F5</f>
        <v>11051250.729999997</v>
      </c>
    </row>
    <row r="6" spans="1:8" x14ac:dyDescent="0.2">
      <c r="A6" s="28">
        <v>1100</v>
      </c>
      <c r="B6" s="10" t="s">
        <v>70</v>
      </c>
      <c r="C6" s="12">
        <v>20954914.27</v>
      </c>
      <c r="D6" s="12">
        <v>81222.2</v>
      </c>
      <c r="E6" s="12">
        <f t="shared" ref="E6:E69" si="0">C6+D6</f>
        <v>21036136.469999999</v>
      </c>
      <c r="F6" s="12">
        <v>16614100.390000001</v>
      </c>
      <c r="G6" s="12">
        <v>16614100.390000001</v>
      </c>
      <c r="H6" s="12">
        <f t="shared" ref="H6:H69" si="1">E6-F6</f>
        <v>4422036.0799999982</v>
      </c>
    </row>
    <row r="7" spans="1:8" x14ac:dyDescent="0.2">
      <c r="A7" s="28">
        <v>1200</v>
      </c>
      <c r="B7" s="10" t="s">
        <v>71</v>
      </c>
      <c r="C7" s="12">
        <v>9668814.6199999992</v>
      </c>
      <c r="D7" s="12">
        <v>363526.75</v>
      </c>
      <c r="E7" s="12">
        <f t="shared" si="0"/>
        <v>10032341.369999999</v>
      </c>
      <c r="F7" s="12">
        <v>6184422.6699999999</v>
      </c>
      <c r="G7" s="12">
        <v>6184422.6699999999</v>
      </c>
      <c r="H7" s="12">
        <f t="shared" si="1"/>
        <v>3847918.6999999993</v>
      </c>
    </row>
    <row r="8" spans="1:8" x14ac:dyDescent="0.2">
      <c r="A8" s="28">
        <v>1300</v>
      </c>
      <c r="B8" s="10" t="s">
        <v>72</v>
      </c>
      <c r="C8" s="12">
        <v>636449.67000000004</v>
      </c>
      <c r="D8" s="12">
        <v>135510.44</v>
      </c>
      <c r="E8" s="12">
        <f t="shared" si="0"/>
        <v>771960.1100000001</v>
      </c>
      <c r="F8" s="12">
        <v>407490.27</v>
      </c>
      <c r="G8" s="12">
        <v>407490.27</v>
      </c>
      <c r="H8" s="12">
        <f t="shared" si="1"/>
        <v>364469.84000000008</v>
      </c>
    </row>
    <row r="9" spans="1:8" x14ac:dyDescent="0.2">
      <c r="A9" s="28">
        <v>1400</v>
      </c>
      <c r="B9" s="10" t="s">
        <v>34</v>
      </c>
      <c r="C9" s="12">
        <v>4958976.41</v>
      </c>
      <c r="D9" s="12">
        <v>0</v>
      </c>
      <c r="E9" s="12">
        <f t="shared" si="0"/>
        <v>4958976.41</v>
      </c>
      <c r="F9" s="12">
        <v>3483765.2</v>
      </c>
      <c r="G9" s="12">
        <v>3483765.2</v>
      </c>
      <c r="H9" s="12">
        <f t="shared" si="1"/>
        <v>1475211.21</v>
      </c>
    </row>
    <row r="10" spans="1:8" x14ac:dyDescent="0.2">
      <c r="A10" s="28">
        <v>1500</v>
      </c>
      <c r="B10" s="10" t="s">
        <v>73</v>
      </c>
      <c r="C10" s="12">
        <v>5194114.01</v>
      </c>
      <c r="D10" s="12">
        <v>634.13</v>
      </c>
      <c r="E10" s="12">
        <f t="shared" si="0"/>
        <v>5194748.1399999997</v>
      </c>
      <c r="F10" s="12">
        <v>4253133.24</v>
      </c>
      <c r="G10" s="12">
        <v>4253133.24</v>
      </c>
      <c r="H10" s="12">
        <f t="shared" si="1"/>
        <v>941614.89999999944</v>
      </c>
    </row>
    <row r="11" spans="1:8" x14ac:dyDescent="0.2">
      <c r="A11" s="28">
        <v>1600</v>
      </c>
      <c r="B11" s="10" t="s">
        <v>35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28">
        <v>1700</v>
      </c>
      <c r="B12" s="10" t="s">
        <v>74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29" t="s">
        <v>62</v>
      </c>
      <c r="B13" s="6"/>
      <c r="C13" s="35">
        <f>SUM(C14:C22)</f>
        <v>1830494.52</v>
      </c>
      <c r="D13" s="35">
        <f>SUM(D14:D22)</f>
        <v>610671.06999999995</v>
      </c>
      <c r="E13" s="35">
        <f t="shared" si="0"/>
        <v>2441165.59</v>
      </c>
      <c r="F13" s="35">
        <f>SUM(F14:F22)</f>
        <v>1092045.1400000001</v>
      </c>
      <c r="G13" s="35">
        <f>SUM(G14:G22)</f>
        <v>1092045.1400000001</v>
      </c>
      <c r="H13" s="35">
        <f t="shared" si="1"/>
        <v>1349120.4499999997</v>
      </c>
    </row>
    <row r="14" spans="1:8" x14ac:dyDescent="0.2">
      <c r="A14" s="28">
        <v>2100</v>
      </c>
      <c r="B14" s="10" t="s">
        <v>75</v>
      </c>
      <c r="C14" s="12">
        <v>498596.56</v>
      </c>
      <c r="D14" s="12">
        <v>347568.85</v>
      </c>
      <c r="E14" s="12">
        <f t="shared" si="0"/>
        <v>846165.40999999992</v>
      </c>
      <c r="F14" s="12">
        <v>316152.39</v>
      </c>
      <c r="G14" s="12">
        <v>316152.39</v>
      </c>
      <c r="H14" s="12">
        <f t="shared" si="1"/>
        <v>530013.0199999999</v>
      </c>
    </row>
    <row r="15" spans="1:8" x14ac:dyDescent="0.2">
      <c r="A15" s="28">
        <v>2200</v>
      </c>
      <c r="B15" s="10" t="s">
        <v>76</v>
      </c>
      <c r="C15" s="12">
        <v>137895.97</v>
      </c>
      <c r="D15" s="12">
        <v>-11960</v>
      </c>
      <c r="E15" s="12">
        <f t="shared" si="0"/>
        <v>125935.97</v>
      </c>
      <c r="F15" s="12">
        <v>52639.29</v>
      </c>
      <c r="G15" s="12">
        <v>52639.29</v>
      </c>
      <c r="H15" s="12">
        <f t="shared" si="1"/>
        <v>73296.679999999993</v>
      </c>
    </row>
    <row r="16" spans="1:8" x14ac:dyDescent="0.2">
      <c r="A16" s="28">
        <v>2300</v>
      </c>
      <c r="B16" s="10" t="s">
        <v>77</v>
      </c>
      <c r="C16" s="12">
        <v>1500</v>
      </c>
      <c r="D16" s="12">
        <v>27000</v>
      </c>
      <c r="E16" s="12">
        <f t="shared" si="0"/>
        <v>28500</v>
      </c>
      <c r="F16" s="12">
        <v>26693.919999999998</v>
      </c>
      <c r="G16" s="12">
        <v>26693.919999999998</v>
      </c>
      <c r="H16" s="12">
        <f t="shared" si="1"/>
        <v>1806.0800000000017</v>
      </c>
    </row>
    <row r="17" spans="1:8" x14ac:dyDescent="0.2">
      <c r="A17" s="28">
        <v>2400</v>
      </c>
      <c r="B17" s="10" t="s">
        <v>78</v>
      </c>
      <c r="C17" s="12">
        <v>196334.59</v>
      </c>
      <c r="D17" s="12">
        <v>8935.24</v>
      </c>
      <c r="E17" s="12">
        <f t="shared" si="0"/>
        <v>205269.83</v>
      </c>
      <c r="F17" s="12">
        <v>153953.98000000001</v>
      </c>
      <c r="G17" s="12">
        <v>153953.98000000001</v>
      </c>
      <c r="H17" s="12">
        <f t="shared" si="1"/>
        <v>51315.849999999977</v>
      </c>
    </row>
    <row r="18" spans="1:8" x14ac:dyDescent="0.2">
      <c r="A18" s="28">
        <v>2500</v>
      </c>
      <c r="B18" s="10" t="s">
        <v>79</v>
      </c>
      <c r="C18" s="12">
        <v>234565.4</v>
      </c>
      <c r="D18" s="12">
        <v>86998</v>
      </c>
      <c r="E18" s="12">
        <f t="shared" si="0"/>
        <v>321563.40000000002</v>
      </c>
      <c r="F18" s="12">
        <v>115237.05</v>
      </c>
      <c r="G18" s="12">
        <v>115237.05</v>
      </c>
      <c r="H18" s="12">
        <f t="shared" si="1"/>
        <v>206326.35000000003</v>
      </c>
    </row>
    <row r="19" spans="1:8" x14ac:dyDescent="0.2">
      <c r="A19" s="28">
        <v>2600</v>
      </c>
      <c r="B19" s="10" t="s">
        <v>80</v>
      </c>
      <c r="C19" s="12">
        <v>528000</v>
      </c>
      <c r="D19" s="12">
        <v>0</v>
      </c>
      <c r="E19" s="12">
        <f t="shared" si="0"/>
        <v>528000</v>
      </c>
      <c r="F19" s="12">
        <v>161266.51</v>
      </c>
      <c r="G19" s="12">
        <v>161266.51</v>
      </c>
      <c r="H19" s="12">
        <f t="shared" si="1"/>
        <v>366733.49</v>
      </c>
    </row>
    <row r="20" spans="1:8" x14ac:dyDescent="0.2">
      <c r="A20" s="28">
        <v>2700</v>
      </c>
      <c r="B20" s="10" t="s">
        <v>81</v>
      </c>
      <c r="C20" s="12">
        <v>36005</v>
      </c>
      <c r="D20" s="12">
        <v>0</v>
      </c>
      <c r="E20" s="12">
        <f t="shared" si="0"/>
        <v>36005</v>
      </c>
      <c r="F20" s="12">
        <v>20770.16</v>
      </c>
      <c r="G20" s="12">
        <v>20770.16</v>
      </c>
      <c r="H20" s="12">
        <f t="shared" si="1"/>
        <v>15234.84</v>
      </c>
    </row>
    <row r="21" spans="1:8" x14ac:dyDescent="0.2">
      <c r="A21" s="28">
        <v>2800</v>
      </c>
      <c r="B21" s="10" t="s">
        <v>82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12">
        <f t="shared" si="1"/>
        <v>0</v>
      </c>
    </row>
    <row r="22" spans="1:8" x14ac:dyDescent="0.2">
      <c r="A22" s="28">
        <v>2900</v>
      </c>
      <c r="B22" s="10" t="s">
        <v>83</v>
      </c>
      <c r="C22" s="12">
        <v>197597</v>
      </c>
      <c r="D22" s="12">
        <v>152128.98000000001</v>
      </c>
      <c r="E22" s="12">
        <f t="shared" si="0"/>
        <v>349725.98</v>
      </c>
      <c r="F22" s="12">
        <v>245331.84</v>
      </c>
      <c r="G22" s="12">
        <v>245331.84</v>
      </c>
      <c r="H22" s="12">
        <f t="shared" si="1"/>
        <v>104394.13999999998</v>
      </c>
    </row>
    <row r="23" spans="1:8" x14ac:dyDescent="0.2">
      <c r="A23" s="29" t="s">
        <v>63</v>
      </c>
      <c r="B23" s="6"/>
      <c r="C23" s="35">
        <f>SUM(C24:C32)</f>
        <v>8003913.8400000017</v>
      </c>
      <c r="D23" s="35">
        <f>SUM(D24:D32)</f>
        <v>6556906.0100000007</v>
      </c>
      <c r="E23" s="35">
        <f t="shared" si="0"/>
        <v>14560819.850000001</v>
      </c>
      <c r="F23" s="35">
        <f>SUM(F24:F32)</f>
        <v>6949802.1700000009</v>
      </c>
      <c r="G23" s="35">
        <f>SUM(G24:G32)</f>
        <v>6949802.1700000009</v>
      </c>
      <c r="H23" s="35">
        <f t="shared" si="1"/>
        <v>7611017.6800000006</v>
      </c>
    </row>
    <row r="24" spans="1:8" x14ac:dyDescent="0.2">
      <c r="A24" s="28">
        <v>3100</v>
      </c>
      <c r="B24" s="10" t="s">
        <v>84</v>
      </c>
      <c r="C24" s="12">
        <v>1308268.01</v>
      </c>
      <c r="D24" s="12">
        <v>206776.73</v>
      </c>
      <c r="E24" s="12">
        <f t="shared" si="0"/>
        <v>1515044.74</v>
      </c>
      <c r="F24" s="12">
        <v>870637.59</v>
      </c>
      <c r="G24" s="12">
        <v>870637.59</v>
      </c>
      <c r="H24" s="12">
        <f t="shared" si="1"/>
        <v>644407.15</v>
      </c>
    </row>
    <row r="25" spans="1:8" x14ac:dyDescent="0.2">
      <c r="A25" s="28">
        <v>3200</v>
      </c>
      <c r="B25" s="10" t="s">
        <v>85</v>
      </c>
      <c r="C25" s="12">
        <v>124799</v>
      </c>
      <c r="D25" s="12">
        <v>110056.52</v>
      </c>
      <c r="E25" s="12">
        <f t="shared" si="0"/>
        <v>234855.52000000002</v>
      </c>
      <c r="F25" s="12">
        <v>47592</v>
      </c>
      <c r="G25" s="12">
        <v>47592</v>
      </c>
      <c r="H25" s="12">
        <f t="shared" si="1"/>
        <v>187263.52000000002</v>
      </c>
    </row>
    <row r="26" spans="1:8" x14ac:dyDescent="0.2">
      <c r="A26" s="28">
        <v>3300</v>
      </c>
      <c r="B26" s="10" t="s">
        <v>86</v>
      </c>
      <c r="C26" s="12">
        <v>2559630.9300000002</v>
      </c>
      <c r="D26" s="12">
        <v>781433.84</v>
      </c>
      <c r="E26" s="12">
        <f t="shared" si="0"/>
        <v>3341064.77</v>
      </c>
      <c r="F26" s="12">
        <v>1823321.56</v>
      </c>
      <c r="G26" s="12">
        <v>1823321.56</v>
      </c>
      <c r="H26" s="12">
        <f t="shared" si="1"/>
        <v>1517743.21</v>
      </c>
    </row>
    <row r="27" spans="1:8" x14ac:dyDescent="0.2">
      <c r="A27" s="28">
        <v>3400</v>
      </c>
      <c r="B27" s="10" t="s">
        <v>87</v>
      </c>
      <c r="C27" s="12">
        <v>144800</v>
      </c>
      <c r="D27" s="12">
        <v>70566.91</v>
      </c>
      <c r="E27" s="12">
        <f t="shared" si="0"/>
        <v>215366.91</v>
      </c>
      <c r="F27" s="12">
        <v>114756.91</v>
      </c>
      <c r="G27" s="12">
        <v>114756.91</v>
      </c>
      <c r="H27" s="12">
        <f t="shared" si="1"/>
        <v>100610</v>
      </c>
    </row>
    <row r="28" spans="1:8" x14ac:dyDescent="0.2">
      <c r="A28" s="28">
        <v>3500</v>
      </c>
      <c r="B28" s="10" t="s">
        <v>88</v>
      </c>
      <c r="C28" s="12">
        <v>2527394.44</v>
      </c>
      <c r="D28" s="12">
        <v>5251891.46</v>
      </c>
      <c r="E28" s="12">
        <f t="shared" si="0"/>
        <v>7779285.9000000004</v>
      </c>
      <c r="F28" s="12">
        <v>3392988.41</v>
      </c>
      <c r="G28" s="12">
        <v>3392988.41</v>
      </c>
      <c r="H28" s="12">
        <f t="shared" si="1"/>
        <v>4386297.49</v>
      </c>
    </row>
    <row r="29" spans="1:8" x14ac:dyDescent="0.2">
      <c r="A29" s="28">
        <v>3600</v>
      </c>
      <c r="B29" s="10" t="s">
        <v>89</v>
      </c>
      <c r="C29" s="12">
        <v>205000</v>
      </c>
      <c r="D29" s="12">
        <v>18249.12</v>
      </c>
      <c r="E29" s="12">
        <f t="shared" si="0"/>
        <v>223249.12</v>
      </c>
      <c r="F29" s="12">
        <v>94279.11</v>
      </c>
      <c r="G29" s="12">
        <v>94279.11</v>
      </c>
      <c r="H29" s="12">
        <f t="shared" si="1"/>
        <v>128970.01</v>
      </c>
    </row>
    <row r="30" spans="1:8" x14ac:dyDescent="0.2">
      <c r="A30" s="28">
        <v>3700</v>
      </c>
      <c r="B30" s="10" t="s">
        <v>90</v>
      </c>
      <c r="C30" s="12">
        <v>91418.58</v>
      </c>
      <c r="D30" s="12">
        <v>86721</v>
      </c>
      <c r="E30" s="12">
        <f t="shared" si="0"/>
        <v>178139.58000000002</v>
      </c>
      <c r="F30" s="12">
        <v>68013.72</v>
      </c>
      <c r="G30" s="12">
        <v>68013.72</v>
      </c>
      <c r="H30" s="12">
        <f t="shared" si="1"/>
        <v>110125.86000000002</v>
      </c>
    </row>
    <row r="31" spans="1:8" x14ac:dyDescent="0.2">
      <c r="A31" s="28">
        <v>3800</v>
      </c>
      <c r="B31" s="10" t="s">
        <v>91</v>
      </c>
      <c r="C31" s="12">
        <v>371509.4</v>
      </c>
      <c r="D31" s="12">
        <v>-108479.35</v>
      </c>
      <c r="E31" s="12">
        <f t="shared" si="0"/>
        <v>263030.05000000005</v>
      </c>
      <c r="F31" s="12">
        <v>63647.88</v>
      </c>
      <c r="G31" s="12">
        <v>63647.88</v>
      </c>
      <c r="H31" s="12">
        <f t="shared" si="1"/>
        <v>199382.17000000004</v>
      </c>
    </row>
    <row r="32" spans="1:8" x14ac:dyDescent="0.2">
      <c r="A32" s="28">
        <v>3900</v>
      </c>
      <c r="B32" s="10" t="s">
        <v>18</v>
      </c>
      <c r="C32" s="12">
        <v>671093.48</v>
      </c>
      <c r="D32" s="12">
        <v>139689.78</v>
      </c>
      <c r="E32" s="12">
        <f t="shared" si="0"/>
        <v>810783.26</v>
      </c>
      <c r="F32" s="12">
        <v>474564.99</v>
      </c>
      <c r="G32" s="12">
        <v>474564.99</v>
      </c>
      <c r="H32" s="12">
        <f t="shared" si="1"/>
        <v>336218.27</v>
      </c>
    </row>
    <row r="33" spans="1:8" x14ac:dyDescent="0.2">
      <c r="A33" s="29" t="s">
        <v>64</v>
      </c>
      <c r="B33" s="6"/>
      <c r="C33" s="35">
        <f>SUM(C34:C42)</f>
        <v>0</v>
      </c>
      <c r="D33" s="35">
        <f>SUM(D34:D42)</f>
        <v>295000</v>
      </c>
      <c r="E33" s="35">
        <f t="shared" si="0"/>
        <v>295000</v>
      </c>
      <c r="F33" s="35">
        <f>SUM(F34:F42)</f>
        <v>273401.34999999998</v>
      </c>
      <c r="G33" s="35">
        <f>SUM(G34:G42)</f>
        <v>273401.34999999998</v>
      </c>
      <c r="H33" s="35">
        <f t="shared" si="1"/>
        <v>21598.650000000023</v>
      </c>
    </row>
    <row r="34" spans="1:8" x14ac:dyDescent="0.2">
      <c r="A34" s="28">
        <v>4100</v>
      </c>
      <c r="B34" s="10" t="s">
        <v>92</v>
      </c>
      <c r="C34" s="12">
        <v>0</v>
      </c>
      <c r="D34" s="12">
        <v>0</v>
      </c>
      <c r="E34" s="12">
        <f t="shared" si="0"/>
        <v>0</v>
      </c>
      <c r="F34" s="12">
        <v>0</v>
      </c>
      <c r="G34" s="12">
        <v>0</v>
      </c>
      <c r="H34" s="12">
        <f t="shared" si="1"/>
        <v>0</v>
      </c>
    </row>
    <row r="35" spans="1:8" x14ac:dyDescent="0.2">
      <c r="A35" s="28">
        <v>4200</v>
      </c>
      <c r="B35" s="10" t="s">
        <v>93</v>
      </c>
      <c r="C35" s="12">
        <v>0</v>
      </c>
      <c r="D35" s="12">
        <v>0</v>
      </c>
      <c r="E35" s="12">
        <f t="shared" si="0"/>
        <v>0</v>
      </c>
      <c r="F35" s="12">
        <v>0</v>
      </c>
      <c r="G35" s="12">
        <v>0</v>
      </c>
      <c r="H35" s="12">
        <f t="shared" si="1"/>
        <v>0</v>
      </c>
    </row>
    <row r="36" spans="1:8" x14ac:dyDescent="0.2">
      <c r="A36" s="28">
        <v>4300</v>
      </c>
      <c r="B36" s="10" t="s">
        <v>94</v>
      </c>
      <c r="C36" s="12">
        <v>0</v>
      </c>
      <c r="D36" s="12">
        <v>0</v>
      </c>
      <c r="E36" s="12">
        <f t="shared" si="0"/>
        <v>0</v>
      </c>
      <c r="F36" s="12">
        <v>0</v>
      </c>
      <c r="G36" s="12">
        <v>0</v>
      </c>
      <c r="H36" s="12">
        <f t="shared" si="1"/>
        <v>0</v>
      </c>
    </row>
    <row r="37" spans="1:8" x14ac:dyDescent="0.2">
      <c r="A37" s="28">
        <v>4400</v>
      </c>
      <c r="B37" s="10" t="s">
        <v>95</v>
      </c>
      <c r="C37" s="12">
        <v>0</v>
      </c>
      <c r="D37" s="12">
        <v>295000</v>
      </c>
      <c r="E37" s="12">
        <f t="shared" si="0"/>
        <v>295000</v>
      </c>
      <c r="F37" s="12">
        <v>273401.34999999998</v>
      </c>
      <c r="G37" s="12">
        <v>273401.34999999998</v>
      </c>
      <c r="H37" s="12">
        <f t="shared" si="1"/>
        <v>21598.650000000023</v>
      </c>
    </row>
    <row r="38" spans="1:8" x14ac:dyDescent="0.2">
      <c r="A38" s="28">
        <v>4500</v>
      </c>
      <c r="B38" s="10" t="s">
        <v>40</v>
      </c>
      <c r="C38" s="12">
        <v>0</v>
      </c>
      <c r="D38" s="12">
        <v>0</v>
      </c>
      <c r="E38" s="12">
        <f t="shared" si="0"/>
        <v>0</v>
      </c>
      <c r="F38" s="12">
        <v>0</v>
      </c>
      <c r="G38" s="12">
        <v>0</v>
      </c>
      <c r="H38" s="12">
        <f t="shared" si="1"/>
        <v>0</v>
      </c>
    </row>
    <row r="39" spans="1:8" x14ac:dyDescent="0.2">
      <c r="A39" s="28">
        <v>4600</v>
      </c>
      <c r="B39" s="10" t="s">
        <v>96</v>
      </c>
      <c r="C39" s="12">
        <v>0</v>
      </c>
      <c r="D39" s="12">
        <v>0</v>
      </c>
      <c r="E39" s="12">
        <f t="shared" si="0"/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28">
        <v>4700</v>
      </c>
      <c r="B40" s="10" t="s">
        <v>97</v>
      </c>
      <c r="C40" s="12">
        <v>0</v>
      </c>
      <c r="D40" s="12">
        <v>0</v>
      </c>
      <c r="E40" s="12">
        <f t="shared" si="0"/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28">
        <v>4800</v>
      </c>
      <c r="B41" s="10" t="s">
        <v>36</v>
      </c>
      <c r="C41" s="12">
        <v>0</v>
      </c>
      <c r="D41" s="12">
        <v>0</v>
      </c>
      <c r="E41" s="12">
        <f t="shared" si="0"/>
        <v>0</v>
      </c>
      <c r="F41" s="12">
        <v>0</v>
      </c>
      <c r="G41" s="12">
        <v>0</v>
      </c>
      <c r="H41" s="12">
        <f t="shared" si="1"/>
        <v>0</v>
      </c>
    </row>
    <row r="42" spans="1:8" x14ac:dyDescent="0.2">
      <c r="A42" s="28">
        <v>4900</v>
      </c>
      <c r="B42" s="10" t="s">
        <v>98</v>
      </c>
      <c r="C42" s="12">
        <v>0</v>
      </c>
      <c r="D42" s="12">
        <v>0</v>
      </c>
      <c r="E42" s="12">
        <f t="shared" si="0"/>
        <v>0</v>
      </c>
      <c r="F42" s="12">
        <v>0</v>
      </c>
      <c r="G42" s="12">
        <v>0</v>
      </c>
      <c r="H42" s="12">
        <f t="shared" si="1"/>
        <v>0</v>
      </c>
    </row>
    <row r="43" spans="1:8" x14ac:dyDescent="0.2">
      <c r="A43" s="29" t="s">
        <v>65</v>
      </c>
      <c r="B43" s="6"/>
      <c r="C43" s="35">
        <f>SUM(C44:C52)</f>
        <v>704936</v>
      </c>
      <c r="D43" s="35">
        <f>SUM(D44:D52)</f>
        <v>4193876.9299999997</v>
      </c>
      <c r="E43" s="35">
        <f t="shared" si="0"/>
        <v>4898812.93</v>
      </c>
      <c r="F43" s="35">
        <f>SUM(F44:F52)</f>
        <v>127682</v>
      </c>
      <c r="G43" s="35">
        <f>SUM(G44:G52)</f>
        <v>127682</v>
      </c>
      <c r="H43" s="35">
        <f t="shared" si="1"/>
        <v>4771130.93</v>
      </c>
    </row>
    <row r="44" spans="1:8" x14ac:dyDescent="0.2">
      <c r="A44" s="28">
        <v>5100</v>
      </c>
      <c r="B44" s="10" t="s">
        <v>99</v>
      </c>
      <c r="C44" s="12">
        <v>704936</v>
      </c>
      <c r="D44" s="12">
        <v>995625.84</v>
      </c>
      <c r="E44" s="12">
        <f t="shared" si="0"/>
        <v>1700561.8399999999</v>
      </c>
      <c r="F44" s="12">
        <v>127682</v>
      </c>
      <c r="G44" s="12">
        <v>127682</v>
      </c>
      <c r="H44" s="12">
        <f t="shared" si="1"/>
        <v>1572879.8399999999</v>
      </c>
    </row>
    <row r="45" spans="1:8" x14ac:dyDescent="0.2">
      <c r="A45" s="28">
        <v>5200</v>
      </c>
      <c r="B45" s="10" t="s">
        <v>100</v>
      </c>
      <c r="C45" s="12">
        <v>0</v>
      </c>
      <c r="D45" s="12">
        <v>0</v>
      </c>
      <c r="E45" s="12">
        <f t="shared" si="0"/>
        <v>0</v>
      </c>
      <c r="F45" s="12">
        <v>0</v>
      </c>
      <c r="G45" s="12">
        <v>0</v>
      </c>
      <c r="H45" s="12">
        <f t="shared" si="1"/>
        <v>0</v>
      </c>
    </row>
    <row r="46" spans="1:8" x14ac:dyDescent="0.2">
      <c r="A46" s="28">
        <v>5300</v>
      </c>
      <c r="B46" s="10" t="s">
        <v>101</v>
      </c>
      <c r="C46" s="12">
        <v>0</v>
      </c>
      <c r="D46" s="12">
        <v>191415</v>
      </c>
      <c r="E46" s="12">
        <f t="shared" si="0"/>
        <v>191415</v>
      </c>
      <c r="F46" s="12">
        <v>0</v>
      </c>
      <c r="G46" s="12">
        <v>0</v>
      </c>
      <c r="H46" s="12">
        <f t="shared" si="1"/>
        <v>191415</v>
      </c>
    </row>
    <row r="47" spans="1:8" x14ac:dyDescent="0.2">
      <c r="A47" s="28">
        <v>5400</v>
      </c>
      <c r="B47" s="10" t="s">
        <v>102</v>
      </c>
      <c r="C47" s="12">
        <v>0</v>
      </c>
      <c r="D47" s="12">
        <v>0</v>
      </c>
      <c r="E47" s="12">
        <f t="shared" si="0"/>
        <v>0</v>
      </c>
      <c r="F47" s="12">
        <v>0</v>
      </c>
      <c r="G47" s="12">
        <v>0</v>
      </c>
      <c r="H47" s="12">
        <f t="shared" si="1"/>
        <v>0</v>
      </c>
    </row>
    <row r="48" spans="1:8" x14ac:dyDescent="0.2">
      <c r="A48" s="28">
        <v>5500</v>
      </c>
      <c r="B48" s="10" t="s">
        <v>103</v>
      </c>
      <c r="C48" s="12">
        <v>0</v>
      </c>
      <c r="D48" s="12">
        <v>0</v>
      </c>
      <c r="E48" s="12">
        <f t="shared" si="0"/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28">
        <v>5600</v>
      </c>
      <c r="B49" s="10" t="s">
        <v>104</v>
      </c>
      <c r="C49" s="12">
        <v>0</v>
      </c>
      <c r="D49" s="12">
        <v>3006836.09</v>
      </c>
      <c r="E49" s="12">
        <f t="shared" si="0"/>
        <v>3006836.09</v>
      </c>
      <c r="F49" s="12">
        <v>0</v>
      </c>
      <c r="G49" s="12">
        <v>0</v>
      </c>
      <c r="H49" s="12">
        <f t="shared" si="1"/>
        <v>3006836.09</v>
      </c>
    </row>
    <row r="50" spans="1:8" x14ac:dyDescent="0.2">
      <c r="A50" s="28">
        <v>5700</v>
      </c>
      <c r="B50" s="10" t="s">
        <v>105</v>
      </c>
      <c r="C50" s="12">
        <v>0</v>
      </c>
      <c r="D50" s="12">
        <v>0</v>
      </c>
      <c r="E50" s="12">
        <f t="shared" si="0"/>
        <v>0</v>
      </c>
      <c r="F50" s="12">
        <v>0</v>
      </c>
      <c r="G50" s="12">
        <v>0</v>
      </c>
      <c r="H50" s="12">
        <f t="shared" si="1"/>
        <v>0</v>
      </c>
    </row>
    <row r="51" spans="1:8" x14ac:dyDescent="0.2">
      <c r="A51" s="28">
        <v>5800</v>
      </c>
      <c r="B51" s="10" t="s">
        <v>106</v>
      </c>
      <c r="C51" s="12">
        <v>0</v>
      </c>
      <c r="D51" s="12">
        <v>0</v>
      </c>
      <c r="E51" s="12">
        <f t="shared" si="0"/>
        <v>0</v>
      </c>
      <c r="F51" s="12">
        <v>0</v>
      </c>
      <c r="G51" s="12">
        <v>0</v>
      </c>
      <c r="H51" s="12">
        <f t="shared" si="1"/>
        <v>0</v>
      </c>
    </row>
    <row r="52" spans="1:8" x14ac:dyDescent="0.2">
      <c r="A52" s="28">
        <v>5900</v>
      </c>
      <c r="B52" s="10" t="s">
        <v>107</v>
      </c>
      <c r="C52" s="12">
        <v>0</v>
      </c>
      <c r="D52" s="12">
        <v>0</v>
      </c>
      <c r="E52" s="12">
        <f t="shared" si="0"/>
        <v>0</v>
      </c>
      <c r="F52" s="12">
        <v>0</v>
      </c>
      <c r="G52" s="12">
        <v>0</v>
      </c>
      <c r="H52" s="12">
        <f t="shared" si="1"/>
        <v>0</v>
      </c>
    </row>
    <row r="53" spans="1:8" x14ac:dyDescent="0.2">
      <c r="A53" s="29" t="s">
        <v>66</v>
      </c>
      <c r="B53" s="6"/>
      <c r="C53" s="35">
        <f>SUM(C54:C56)</f>
        <v>0</v>
      </c>
      <c r="D53" s="35">
        <f>SUM(D54:D56)</f>
        <v>1166710.1599999999</v>
      </c>
      <c r="E53" s="35">
        <f t="shared" si="0"/>
        <v>1166710.1599999999</v>
      </c>
      <c r="F53" s="35">
        <f>SUM(F54:F56)</f>
        <v>1166710.1499999999</v>
      </c>
      <c r="G53" s="35">
        <f>SUM(G54:G56)</f>
        <v>1166710.1499999999</v>
      </c>
      <c r="H53" s="35">
        <f t="shared" si="1"/>
        <v>1.0000000009313226E-2</v>
      </c>
    </row>
    <row r="54" spans="1:8" x14ac:dyDescent="0.2">
      <c r="A54" s="28">
        <v>6100</v>
      </c>
      <c r="B54" s="10" t="s">
        <v>108</v>
      </c>
      <c r="C54" s="12">
        <v>0</v>
      </c>
      <c r="D54" s="12">
        <v>0</v>
      </c>
      <c r="E54" s="12">
        <f t="shared" si="0"/>
        <v>0</v>
      </c>
      <c r="F54" s="12">
        <v>0</v>
      </c>
      <c r="G54" s="12">
        <v>0</v>
      </c>
      <c r="H54" s="12">
        <f t="shared" si="1"/>
        <v>0</v>
      </c>
    </row>
    <row r="55" spans="1:8" x14ac:dyDescent="0.2">
      <c r="A55" s="28">
        <v>6200</v>
      </c>
      <c r="B55" s="10" t="s">
        <v>109</v>
      </c>
      <c r="C55" s="12">
        <v>0</v>
      </c>
      <c r="D55" s="12">
        <v>1166710.1599999999</v>
      </c>
      <c r="E55" s="12">
        <f t="shared" si="0"/>
        <v>1166710.1599999999</v>
      </c>
      <c r="F55" s="12">
        <v>1166710.1499999999</v>
      </c>
      <c r="G55" s="12">
        <v>1166710.1499999999</v>
      </c>
      <c r="H55" s="12">
        <f t="shared" si="1"/>
        <v>1.0000000009313226E-2</v>
      </c>
    </row>
    <row r="56" spans="1:8" x14ac:dyDescent="0.2">
      <c r="A56" s="28">
        <v>6300</v>
      </c>
      <c r="B56" s="10" t="s">
        <v>110</v>
      </c>
      <c r="C56" s="12">
        <v>0</v>
      </c>
      <c r="D56" s="12">
        <v>0</v>
      </c>
      <c r="E56" s="12">
        <f t="shared" si="0"/>
        <v>0</v>
      </c>
      <c r="F56" s="12">
        <v>0</v>
      </c>
      <c r="G56" s="12">
        <v>0</v>
      </c>
      <c r="H56" s="12">
        <f t="shared" si="1"/>
        <v>0</v>
      </c>
    </row>
    <row r="57" spans="1:8" x14ac:dyDescent="0.2">
      <c r="A57" s="29" t="s">
        <v>67</v>
      </c>
      <c r="B57" s="6"/>
      <c r="C57" s="35">
        <f>SUM(C58:C64)</f>
        <v>0</v>
      </c>
      <c r="D57" s="35">
        <f>SUM(D58:D64)</f>
        <v>0</v>
      </c>
      <c r="E57" s="35">
        <f t="shared" si="0"/>
        <v>0</v>
      </c>
      <c r="F57" s="35">
        <f>SUM(F58:F64)</f>
        <v>0</v>
      </c>
      <c r="G57" s="35">
        <f>SUM(G58:G64)</f>
        <v>0</v>
      </c>
      <c r="H57" s="35">
        <f t="shared" si="1"/>
        <v>0</v>
      </c>
    </row>
    <row r="58" spans="1:8" x14ac:dyDescent="0.2">
      <c r="A58" s="28">
        <v>7100</v>
      </c>
      <c r="B58" s="10" t="s">
        <v>111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28">
        <v>7200</v>
      </c>
      <c r="B59" s="10" t="s">
        <v>112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28">
        <v>7300</v>
      </c>
      <c r="B60" s="10" t="s">
        <v>113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28">
        <v>7400</v>
      </c>
      <c r="B61" s="10" t="s">
        <v>114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28">
        <v>7500</v>
      </c>
      <c r="B62" s="10" t="s">
        <v>115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28">
        <v>7600</v>
      </c>
      <c r="B63" s="10" t="s">
        <v>116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28">
        <v>7900</v>
      </c>
      <c r="B64" s="10" t="s">
        <v>117</v>
      </c>
      <c r="C64" s="12">
        <v>0</v>
      </c>
      <c r="D64" s="12">
        <v>0</v>
      </c>
      <c r="E64" s="12">
        <f t="shared" si="0"/>
        <v>0</v>
      </c>
      <c r="F64" s="12">
        <v>0</v>
      </c>
      <c r="G64" s="12">
        <v>0</v>
      </c>
      <c r="H64" s="12">
        <f t="shared" si="1"/>
        <v>0</v>
      </c>
    </row>
    <row r="65" spans="1:8" x14ac:dyDescent="0.2">
      <c r="A65" s="29" t="s">
        <v>68</v>
      </c>
      <c r="B65" s="6"/>
      <c r="C65" s="35">
        <f>SUM(C66:C68)</f>
        <v>0</v>
      </c>
      <c r="D65" s="35">
        <f>SUM(D66:D68)</f>
        <v>0</v>
      </c>
      <c r="E65" s="35">
        <f t="shared" si="0"/>
        <v>0</v>
      </c>
      <c r="F65" s="35">
        <f>SUM(F66:F68)</f>
        <v>0</v>
      </c>
      <c r="G65" s="35">
        <f>SUM(G66:G68)</f>
        <v>0</v>
      </c>
      <c r="H65" s="35">
        <f t="shared" si="1"/>
        <v>0</v>
      </c>
    </row>
    <row r="66" spans="1:8" x14ac:dyDescent="0.2">
      <c r="A66" s="28">
        <v>8100</v>
      </c>
      <c r="B66" s="10" t="s">
        <v>37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28">
        <v>8300</v>
      </c>
      <c r="B67" s="10" t="s">
        <v>38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28">
        <v>8500</v>
      </c>
      <c r="B68" s="10" t="s">
        <v>39</v>
      </c>
      <c r="C68" s="12">
        <v>0</v>
      </c>
      <c r="D68" s="12">
        <v>0</v>
      </c>
      <c r="E68" s="12">
        <f t="shared" si="0"/>
        <v>0</v>
      </c>
      <c r="F68" s="12">
        <v>0</v>
      </c>
      <c r="G68" s="12">
        <v>0</v>
      </c>
      <c r="H68" s="12">
        <f t="shared" si="1"/>
        <v>0</v>
      </c>
    </row>
    <row r="69" spans="1:8" x14ac:dyDescent="0.2">
      <c r="A69" s="29" t="s">
        <v>69</v>
      </c>
      <c r="B69" s="6"/>
      <c r="C69" s="35">
        <f>SUM(C70:C76)</f>
        <v>0</v>
      </c>
      <c r="D69" s="35">
        <f>SUM(D70:D76)</f>
        <v>0</v>
      </c>
      <c r="E69" s="35">
        <f t="shared" si="0"/>
        <v>0</v>
      </c>
      <c r="F69" s="35">
        <f>SUM(F70:F76)</f>
        <v>0</v>
      </c>
      <c r="G69" s="35">
        <f>SUM(G70:G76)</f>
        <v>0</v>
      </c>
      <c r="H69" s="35">
        <f t="shared" si="1"/>
        <v>0</v>
      </c>
    </row>
    <row r="70" spans="1:8" x14ac:dyDescent="0.2">
      <c r="A70" s="28">
        <v>9100</v>
      </c>
      <c r="B70" s="10" t="s">
        <v>118</v>
      </c>
      <c r="C70" s="12">
        <v>0</v>
      </c>
      <c r="D70" s="12">
        <v>0</v>
      </c>
      <c r="E70" s="12">
        <f t="shared" ref="E70:E76" si="2">C70+D70</f>
        <v>0</v>
      </c>
      <c r="F70" s="12">
        <v>0</v>
      </c>
      <c r="G70" s="12">
        <v>0</v>
      </c>
      <c r="H70" s="12">
        <f t="shared" ref="H70:H76" si="3">E70-F70</f>
        <v>0</v>
      </c>
    </row>
    <row r="71" spans="1:8" x14ac:dyDescent="0.2">
      <c r="A71" s="28">
        <v>9200</v>
      </c>
      <c r="B71" s="10" t="s">
        <v>119</v>
      </c>
      <c r="C71" s="12">
        <v>0</v>
      </c>
      <c r="D71" s="12">
        <v>0</v>
      </c>
      <c r="E71" s="12">
        <f t="shared" si="2"/>
        <v>0</v>
      </c>
      <c r="F71" s="12">
        <v>0</v>
      </c>
      <c r="G71" s="12">
        <v>0</v>
      </c>
      <c r="H71" s="12">
        <f t="shared" si="3"/>
        <v>0</v>
      </c>
    </row>
    <row r="72" spans="1:8" x14ac:dyDescent="0.2">
      <c r="A72" s="28">
        <v>9300</v>
      </c>
      <c r="B72" s="10" t="s">
        <v>120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8" x14ac:dyDescent="0.2">
      <c r="A73" s="28">
        <v>9400</v>
      </c>
      <c r="B73" s="10" t="s">
        <v>121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8" x14ac:dyDescent="0.2">
      <c r="A74" s="28">
        <v>9500</v>
      </c>
      <c r="B74" s="10" t="s">
        <v>122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8" x14ac:dyDescent="0.2">
      <c r="A75" s="28">
        <v>9600</v>
      </c>
      <c r="B75" s="10" t="s">
        <v>123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32">
        <v>9900</v>
      </c>
      <c r="B76" s="11" t="s">
        <v>124</v>
      </c>
      <c r="C76" s="36">
        <v>0</v>
      </c>
      <c r="D76" s="36">
        <v>0</v>
      </c>
      <c r="E76" s="36">
        <f t="shared" si="2"/>
        <v>0</v>
      </c>
      <c r="F76" s="36">
        <v>0</v>
      </c>
      <c r="G76" s="36">
        <v>0</v>
      </c>
      <c r="H76" s="36">
        <f t="shared" si="3"/>
        <v>0</v>
      </c>
    </row>
    <row r="77" spans="1:8" x14ac:dyDescent="0.2">
      <c r="A77" s="7"/>
      <c r="B77" s="30" t="s">
        <v>53</v>
      </c>
      <c r="C77" s="37">
        <f t="shared" ref="C77:H77" si="4">SUM(C5+C13+C23+C33+C43+C53+C57+C65+C69)</f>
        <v>51952613.340000004</v>
      </c>
      <c r="D77" s="37">
        <f t="shared" si="4"/>
        <v>13404057.690000001</v>
      </c>
      <c r="E77" s="37">
        <f t="shared" si="4"/>
        <v>65356671.030000001</v>
      </c>
      <c r="F77" s="37">
        <f t="shared" si="4"/>
        <v>40552552.580000006</v>
      </c>
      <c r="G77" s="37">
        <f t="shared" si="4"/>
        <v>40552552.580000006</v>
      </c>
      <c r="H77" s="37">
        <f t="shared" si="4"/>
        <v>24804118.449999996</v>
      </c>
    </row>
    <row r="79" spans="1:8" x14ac:dyDescent="0.2">
      <c r="A79" s="1" t="s">
        <v>129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showGridLines="0" zoomScaleNormal="100" workbookViewId="0">
      <selection activeCell="B28" sqref="B28"/>
    </sheetView>
  </sheetViews>
  <sheetFormatPr baseColWidth="10" defaultColWidth="12" defaultRowHeight="10.199999999999999" x14ac:dyDescent="0.2"/>
  <cols>
    <col min="1" max="1" width="0.2851562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50.1" customHeight="1" x14ac:dyDescent="0.2">
      <c r="A1" s="41" t="s">
        <v>134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54</v>
      </c>
      <c r="B2" s="47"/>
      <c r="C2" s="41" t="s">
        <v>60</v>
      </c>
      <c r="D2" s="42"/>
      <c r="E2" s="42"/>
      <c r="F2" s="42"/>
      <c r="G2" s="43"/>
      <c r="H2" s="44" t="s">
        <v>59</v>
      </c>
    </row>
    <row r="3" spans="1:8" ht="24.9" customHeight="1" x14ac:dyDescent="0.2">
      <c r="A3" s="48"/>
      <c r="B3" s="49"/>
      <c r="C3" s="8" t="s">
        <v>55</v>
      </c>
      <c r="D3" s="8" t="s">
        <v>125</v>
      </c>
      <c r="E3" s="8" t="s">
        <v>56</v>
      </c>
      <c r="F3" s="8" t="s">
        <v>57</v>
      </c>
      <c r="G3" s="8" t="s">
        <v>58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126</v>
      </c>
      <c r="F4" s="9">
        <v>4</v>
      </c>
      <c r="G4" s="9">
        <v>5</v>
      </c>
      <c r="H4" s="9" t="s">
        <v>127</v>
      </c>
    </row>
    <row r="5" spans="1:8" x14ac:dyDescent="0.2">
      <c r="A5" s="5"/>
      <c r="B5" s="13" t="s">
        <v>0</v>
      </c>
      <c r="C5" s="38">
        <v>51247677.340000004</v>
      </c>
      <c r="D5" s="38">
        <v>8043470.5999999996</v>
      </c>
      <c r="E5" s="38">
        <f>C5+D5</f>
        <v>59291147.940000005</v>
      </c>
      <c r="F5" s="38">
        <v>39258160.43</v>
      </c>
      <c r="G5" s="38">
        <v>39258160.43</v>
      </c>
      <c r="H5" s="38">
        <f>E5-F5</f>
        <v>20032987.510000005</v>
      </c>
    </row>
    <row r="6" spans="1:8" x14ac:dyDescent="0.2">
      <c r="A6" s="5"/>
      <c r="B6" s="13" t="s">
        <v>1</v>
      </c>
      <c r="C6" s="38">
        <v>704936</v>
      </c>
      <c r="D6" s="38">
        <v>5360587.09</v>
      </c>
      <c r="E6" s="38">
        <f>C6+D6</f>
        <v>6065523.0899999999</v>
      </c>
      <c r="F6" s="38">
        <v>1294392.1499999999</v>
      </c>
      <c r="G6" s="38">
        <v>1294392.1499999999</v>
      </c>
      <c r="H6" s="38">
        <f>E6-F6</f>
        <v>4771130.9399999995</v>
      </c>
    </row>
    <row r="7" spans="1:8" x14ac:dyDescent="0.2">
      <c r="A7" s="5"/>
      <c r="B7" s="13" t="s">
        <v>2</v>
      </c>
      <c r="C7" s="38">
        <v>0</v>
      </c>
      <c r="D7" s="38">
        <v>0</v>
      </c>
      <c r="E7" s="38">
        <f>C7+D7</f>
        <v>0</v>
      </c>
      <c r="F7" s="38">
        <v>0</v>
      </c>
      <c r="G7" s="38">
        <v>0</v>
      </c>
      <c r="H7" s="38">
        <f>E7-F7</f>
        <v>0</v>
      </c>
    </row>
    <row r="8" spans="1:8" x14ac:dyDescent="0.2">
      <c r="A8" s="5"/>
      <c r="B8" s="13" t="s">
        <v>40</v>
      </c>
      <c r="C8" s="38">
        <v>0</v>
      </c>
      <c r="D8" s="38">
        <v>0</v>
      </c>
      <c r="E8" s="38">
        <f>C8+D8</f>
        <v>0</v>
      </c>
      <c r="F8" s="38">
        <v>0</v>
      </c>
      <c r="G8" s="38">
        <v>0</v>
      </c>
      <c r="H8" s="38">
        <f>E8-F8</f>
        <v>0</v>
      </c>
    </row>
    <row r="9" spans="1:8" x14ac:dyDescent="0.2">
      <c r="A9" s="5"/>
      <c r="B9" s="33" t="s">
        <v>37</v>
      </c>
      <c r="C9" s="39">
        <v>0</v>
      </c>
      <c r="D9" s="39">
        <v>0</v>
      </c>
      <c r="E9" s="39">
        <f>C9+D9</f>
        <v>0</v>
      </c>
      <c r="F9" s="39">
        <v>0</v>
      </c>
      <c r="G9" s="39">
        <v>0</v>
      </c>
      <c r="H9" s="39">
        <f>E9-F9</f>
        <v>0</v>
      </c>
    </row>
    <row r="10" spans="1:8" x14ac:dyDescent="0.2">
      <c r="A10" s="14"/>
      <c r="B10" s="30" t="s">
        <v>53</v>
      </c>
      <c r="C10" s="37">
        <f t="shared" ref="C10:H10" si="0">SUM(C5+C6+C7+C8+C9)</f>
        <v>51952613.340000004</v>
      </c>
      <c r="D10" s="37">
        <f t="shared" si="0"/>
        <v>13404057.689999999</v>
      </c>
      <c r="E10" s="37">
        <f t="shared" si="0"/>
        <v>65356671.030000001</v>
      </c>
      <c r="F10" s="37">
        <f t="shared" si="0"/>
        <v>40552552.579999998</v>
      </c>
      <c r="G10" s="37">
        <f t="shared" si="0"/>
        <v>40552552.579999998</v>
      </c>
      <c r="H10" s="37">
        <f t="shared" si="0"/>
        <v>24804118.450000003</v>
      </c>
    </row>
    <row r="12" spans="1:8" x14ac:dyDescent="0.2">
      <c r="A12" s="1" t="s">
        <v>129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39370078740157483" right="0.39370078740157483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1"/>
  <sheetViews>
    <sheetView showGridLines="0" tabSelected="1" topLeftCell="A10" workbookViewId="0">
      <selection activeCell="B58" sqref="B58"/>
    </sheetView>
  </sheetViews>
  <sheetFormatPr baseColWidth="10" defaultColWidth="12" defaultRowHeight="10.199999999999999" x14ac:dyDescent="0.2"/>
  <cols>
    <col min="1" max="1" width="1.28515625" style="1" customWidth="1"/>
    <col min="2" max="2" width="80.42578125" style="1" customWidth="1"/>
    <col min="3" max="8" width="18.28515625" style="1" customWidth="1"/>
    <col min="9" max="16384" width="12" style="1"/>
  </cols>
  <sheetData>
    <row r="1" spans="1:8" ht="45" customHeight="1" x14ac:dyDescent="0.2">
      <c r="A1" s="41" t="s">
        <v>139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54</v>
      </c>
      <c r="B2" s="47"/>
      <c r="C2" s="41" t="s">
        <v>60</v>
      </c>
      <c r="D2" s="42"/>
      <c r="E2" s="42"/>
      <c r="F2" s="42"/>
      <c r="G2" s="43"/>
      <c r="H2" s="44" t="s">
        <v>59</v>
      </c>
    </row>
    <row r="3" spans="1:8" ht="24.9" customHeight="1" x14ac:dyDescent="0.2">
      <c r="A3" s="48"/>
      <c r="B3" s="49"/>
      <c r="C3" s="8" t="s">
        <v>55</v>
      </c>
      <c r="D3" s="8" t="s">
        <v>125</v>
      </c>
      <c r="E3" s="8" t="s">
        <v>56</v>
      </c>
      <c r="F3" s="8" t="s">
        <v>57</v>
      </c>
      <c r="G3" s="8" t="s">
        <v>58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126</v>
      </c>
      <c r="F4" s="9">
        <v>4</v>
      </c>
      <c r="G4" s="9">
        <v>5</v>
      </c>
      <c r="H4" s="9" t="s">
        <v>127</v>
      </c>
    </row>
    <row r="5" spans="1:8" x14ac:dyDescent="0.2">
      <c r="A5" s="18"/>
      <c r="B5" s="16"/>
      <c r="C5" s="20"/>
      <c r="D5" s="20"/>
      <c r="E5" s="20"/>
      <c r="F5" s="20"/>
      <c r="G5" s="20"/>
      <c r="H5" s="20"/>
    </row>
    <row r="6" spans="1:8" x14ac:dyDescent="0.2">
      <c r="A6" s="4"/>
      <c r="B6" s="15" t="s">
        <v>135</v>
      </c>
      <c r="C6" s="12">
        <v>2950803.62</v>
      </c>
      <c r="D6" s="12">
        <v>323624.56</v>
      </c>
      <c r="E6" s="12">
        <f>C6+D6</f>
        <v>3274428.18</v>
      </c>
      <c r="F6" s="12">
        <v>2282986.11</v>
      </c>
      <c r="G6" s="12">
        <v>2282986.11</v>
      </c>
      <c r="H6" s="12">
        <f>E6-F6</f>
        <v>991442.0700000003</v>
      </c>
    </row>
    <row r="7" spans="1:8" x14ac:dyDescent="0.2">
      <c r="A7" s="4"/>
      <c r="B7" s="15" t="s">
        <v>136</v>
      </c>
      <c r="C7" s="12">
        <v>35450418.299999997</v>
      </c>
      <c r="D7" s="12">
        <v>10954419.4</v>
      </c>
      <c r="E7" s="12">
        <f t="shared" ref="E7:E12" si="0">C7+D7</f>
        <v>46404837.699999996</v>
      </c>
      <c r="F7" s="12">
        <v>28209853.449999999</v>
      </c>
      <c r="G7" s="12">
        <v>28209853.449999999</v>
      </c>
      <c r="H7" s="12">
        <f t="shared" ref="H7:H12" si="1">E7-F7</f>
        <v>18194984.249999996</v>
      </c>
    </row>
    <row r="8" spans="1:8" x14ac:dyDescent="0.2">
      <c r="A8" s="4"/>
      <c r="B8" s="15" t="s">
        <v>137</v>
      </c>
      <c r="C8" s="12">
        <v>13205135.16</v>
      </c>
      <c r="D8" s="12">
        <v>2126013.73</v>
      </c>
      <c r="E8" s="12">
        <f t="shared" si="0"/>
        <v>15331148.890000001</v>
      </c>
      <c r="F8" s="12">
        <v>9798722.1899999995</v>
      </c>
      <c r="G8" s="12">
        <v>9798722.1899999995</v>
      </c>
      <c r="H8" s="12">
        <f t="shared" si="1"/>
        <v>5532426.7000000011</v>
      </c>
    </row>
    <row r="9" spans="1:8" x14ac:dyDescent="0.2">
      <c r="A9" s="4"/>
      <c r="B9" s="15" t="s">
        <v>138</v>
      </c>
      <c r="C9" s="12">
        <v>346256.26</v>
      </c>
      <c r="D9" s="12">
        <v>0</v>
      </c>
      <c r="E9" s="12">
        <f t="shared" si="0"/>
        <v>346256.26</v>
      </c>
      <c r="F9" s="12">
        <v>260990.83</v>
      </c>
      <c r="G9" s="12">
        <v>260990.83</v>
      </c>
      <c r="H9" s="12">
        <f t="shared" si="1"/>
        <v>85265.430000000022</v>
      </c>
    </row>
    <row r="10" spans="1:8" x14ac:dyDescent="0.2">
      <c r="A10" s="4"/>
      <c r="B10" s="15" t="s">
        <v>131</v>
      </c>
      <c r="C10" s="12">
        <v>0</v>
      </c>
      <c r="D10" s="12">
        <v>0</v>
      </c>
      <c r="E10" s="12">
        <f t="shared" si="0"/>
        <v>0</v>
      </c>
      <c r="F10" s="12">
        <v>0</v>
      </c>
      <c r="G10" s="12">
        <v>0</v>
      </c>
      <c r="H10" s="12">
        <f t="shared" si="1"/>
        <v>0</v>
      </c>
    </row>
    <row r="11" spans="1:8" x14ac:dyDescent="0.2">
      <c r="A11" s="4"/>
      <c r="B11" s="15" t="s">
        <v>51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4"/>
      <c r="B12" s="15" t="s">
        <v>52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4"/>
      <c r="B13" s="15"/>
      <c r="C13" s="12"/>
      <c r="D13" s="12"/>
      <c r="E13" s="12"/>
      <c r="F13" s="12"/>
      <c r="G13" s="12"/>
      <c r="H13" s="12"/>
    </row>
    <row r="14" spans="1:8" x14ac:dyDescent="0.2">
      <c r="A14" s="17"/>
      <c r="B14" s="31" t="s">
        <v>53</v>
      </c>
      <c r="C14" s="40">
        <f t="shared" ref="C14:H14" si="2">SUM(C6:C13)</f>
        <v>51952613.339999996</v>
      </c>
      <c r="D14" s="40">
        <f t="shared" si="2"/>
        <v>13404057.690000001</v>
      </c>
      <c r="E14" s="40">
        <f t="shared" si="2"/>
        <v>65356671.029999994</v>
      </c>
      <c r="F14" s="40">
        <f t="shared" si="2"/>
        <v>40552552.579999998</v>
      </c>
      <c r="G14" s="40">
        <f t="shared" si="2"/>
        <v>40552552.579999998</v>
      </c>
      <c r="H14" s="40">
        <f t="shared" si="2"/>
        <v>24804118.449999996</v>
      </c>
    </row>
    <row r="17" spans="1:8" ht="45" customHeight="1" x14ac:dyDescent="0.2">
      <c r="A17" s="41" t="s">
        <v>128</v>
      </c>
      <c r="B17" s="42"/>
      <c r="C17" s="42"/>
      <c r="D17" s="42"/>
      <c r="E17" s="42"/>
      <c r="F17" s="42"/>
      <c r="G17" s="42"/>
      <c r="H17" s="43"/>
    </row>
    <row r="18" spans="1:8" x14ac:dyDescent="0.2">
      <c r="A18" s="46" t="s">
        <v>54</v>
      </c>
      <c r="B18" s="47"/>
      <c r="C18" s="41" t="s">
        <v>60</v>
      </c>
      <c r="D18" s="42"/>
      <c r="E18" s="42"/>
      <c r="F18" s="42"/>
      <c r="G18" s="43"/>
      <c r="H18" s="44" t="s">
        <v>59</v>
      </c>
    </row>
    <row r="19" spans="1:8" ht="20.399999999999999" x14ac:dyDescent="0.2">
      <c r="A19" s="48"/>
      <c r="B19" s="49"/>
      <c r="C19" s="8" t="s">
        <v>55</v>
      </c>
      <c r="D19" s="8" t="s">
        <v>125</v>
      </c>
      <c r="E19" s="8" t="s">
        <v>56</v>
      </c>
      <c r="F19" s="8" t="s">
        <v>57</v>
      </c>
      <c r="G19" s="8" t="s">
        <v>58</v>
      </c>
      <c r="H19" s="45"/>
    </row>
    <row r="20" spans="1:8" x14ac:dyDescent="0.2">
      <c r="A20" s="50"/>
      <c r="B20" s="51"/>
      <c r="C20" s="9">
        <v>1</v>
      </c>
      <c r="D20" s="9">
        <v>2</v>
      </c>
      <c r="E20" s="9" t="s">
        <v>126</v>
      </c>
      <c r="F20" s="9">
        <v>4</v>
      </c>
      <c r="G20" s="9">
        <v>5</v>
      </c>
      <c r="H20" s="9" t="s">
        <v>127</v>
      </c>
    </row>
    <row r="21" spans="1:8" x14ac:dyDescent="0.2">
      <c r="A21" s="4"/>
      <c r="B21" s="2" t="s">
        <v>8</v>
      </c>
      <c r="C21" s="12">
        <v>0</v>
      </c>
      <c r="D21" s="12">
        <v>0</v>
      </c>
      <c r="E21" s="12">
        <f>C21+D21</f>
        <v>0</v>
      </c>
      <c r="F21" s="12">
        <v>0</v>
      </c>
      <c r="G21" s="12">
        <v>0</v>
      </c>
      <c r="H21" s="12">
        <f>E21-F21</f>
        <v>0</v>
      </c>
    </row>
    <row r="22" spans="1:8" x14ac:dyDescent="0.2">
      <c r="A22" s="4"/>
      <c r="B22" s="2" t="s">
        <v>9</v>
      </c>
      <c r="C22" s="12">
        <v>0</v>
      </c>
      <c r="D22" s="12">
        <v>0</v>
      </c>
      <c r="E22" s="12">
        <f t="shared" ref="E22:E24" si="3">C22+D22</f>
        <v>0</v>
      </c>
      <c r="F22" s="12">
        <v>0</v>
      </c>
      <c r="G22" s="12">
        <v>0</v>
      </c>
      <c r="H22" s="12">
        <f t="shared" ref="H22:H24" si="4">E22-F22</f>
        <v>0</v>
      </c>
    </row>
    <row r="23" spans="1:8" x14ac:dyDescent="0.2">
      <c r="A23" s="4"/>
      <c r="B23" s="2" t="s">
        <v>10</v>
      </c>
      <c r="C23" s="12">
        <v>0</v>
      </c>
      <c r="D23" s="12">
        <v>0</v>
      </c>
      <c r="E23" s="12">
        <f t="shared" si="3"/>
        <v>0</v>
      </c>
      <c r="F23" s="12">
        <v>0</v>
      </c>
      <c r="G23" s="12">
        <v>0</v>
      </c>
      <c r="H23" s="12">
        <f t="shared" si="4"/>
        <v>0</v>
      </c>
    </row>
    <row r="24" spans="1:8" x14ac:dyDescent="0.2">
      <c r="A24" s="4"/>
      <c r="B24" s="2" t="s">
        <v>130</v>
      </c>
      <c r="C24" s="12">
        <v>0</v>
      </c>
      <c r="D24" s="12">
        <v>0</v>
      </c>
      <c r="E24" s="12">
        <f t="shared" si="3"/>
        <v>0</v>
      </c>
      <c r="F24" s="12">
        <v>0</v>
      </c>
      <c r="G24" s="12">
        <v>0</v>
      </c>
      <c r="H24" s="12">
        <f t="shared" si="4"/>
        <v>0</v>
      </c>
    </row>
    <row r="25" spans="1:8" x14ac:dyDescent="0.2">
      <c r="A25" s="17"/>
      <c r="B25" s="31" t="s">
        <v>53</v>
      </c>
      <c r="C25" s="40">
        <f t="shared" ref="C25:H25" si="5">SUM(C21:C24)</f>
        <v>0</v>
      </c>
      <c r="D25" s="40">
        <f t="shared" si="5"/>
        <v>0</v>
      </c>
      <c r="E25" s="40">
        <f t="shared" si="5"/>
        <v>0</v>
      </c>
      <c r="F25" s="40">
        <f t="shared" si="5"/>
        <v>0</v>
      </c>
      <c r="G25" s="40">
        <f t="shared" si="5"/>
        <v>0</v>
      </c>
      <c r="H25" s="40">
        <f t="shared" si="5"/>
        <v>0</v>
      </c>
    </row>
    <row r="28" spans="1:8" ht="45" customHeight="1" x14ac:dyDescent="0.2">
      <c r="A28" s="41" t="s">
        <v>140</v>
      </c>
      <c r="B28" s="42"/>
      <c r="C28" s="42"/>
      <c r="D28" s="42"/>
      <c r="E28" s="42"/>
      <c r="F28" s="42"/>
      <c r="G28" s="42"/>
      <c r="H28" s="43"/>
    </row>
    <row r="29" spans="1:8" x14ac:dyDescent="0.2">
      <c r="A29" s="46" t="s">
        <v>54</v>
      </c>
      <c r="B29" s="47"/>
      <c r="C29" s="41" t="s">
        <v>60</v>
      </c>
      <c r="D29" s="42"/>
      <c r="E29" s="42"/>
      <c r="F29" s="42"/>
      <c r="G29" s="43"/>
      <c r="H29" s="44" t="s">
        <v>59</v>
      </c>
    </row>
    <row r="30" spans="1:8" ht="20.399999999999999" x14ac:dyDescent="0.2">
      <c r="A30" s="48"/>
      <c r="B30" s="49"/>
      <c r="C30" s="8" t="s">
        <v>55</v>
      </c>
      <c r="D30" s="8" t="s">
        <v>125</v>
      </c>
      <c r="E30" s="8" t="s">
        <v>56</v>
      </c>
      <c r="F30" s="8" t="s">
        <v>57</v>
      </c>
      <c r="G30" s="8" t="s">
        <v>58</v>
      </c>
      <c r="H30" s="45"/>
    </row>
    <row r="31" spans="1:8" x14ac:dyDescent="0.2">
      <c r="A31" s="50"/>
      <c r="B31" s="51"/>
      <c r="C31" s="9">
        <v>1</v>
      </c>
      <c r="D31" s="9">
        <v>2</v>
      </c>
      <c r="E31" s="9" t="s">
        <v>126</v>
      </c>
      <c r="F31" s="9">
        <v>4</v>
      </c>
      <c r="G31" s="9">
        <v>5</v>
      </c>
      <c r="H31" s="9" t="s">
        <v>127</v>
      </c>
    </row>
    <row r="32" spans="1:8" x14ac:dyDescent="0.2">
      <c r="A32" s="4"/>
      <c r="B32" s="19" t="s">
        <v>12</v>
      </c>
      <c r="C32" s="12">
        <v>51952613.340000004</v>
      </c>
      <c r="D32" s="12">
        <v>13404057.689999999</v>
      </c>
      <c r="E32" s="12">
        <f t="shared" ref="E32:E38" si="6">C32+D32</f>
        <v>65356671.030000001</v>
      </c>
      <c r="F32" s="12">
        <v>40552552.579999998</v>
      </c>
      <c r="G32" s="12">
        <v>40552552.579999998</v>
      </c>
      <c r="H32" s="12">
        <f t="shared" ref="H32:H38" si="7">E32-F32</f>
        <v>24804118.450000003</v>
      </c>
    </row>
    <row r="33" spans="1:8" x14ac:dyDescent="0.2">
      <c r="A33" s="4"/>
      <c r="B33" s="19" t="s">
        <v>11</v>
      </c>
      <c r="C33" s="12">
        <v>0</v>
      </c>
      <c r="D33" s="12">
        <v>0</v>
      </c>
      <c r="E33" s="12">
        <f t="shared" si="6"/>
        <v>0</v>
      </c>
      <c r="F33" s="12">
        <v>0</v>
      </c>
      <c r="G33" s="12">
        <v>0</v>
      </c>
      <c r="H33" s="12">
        <f t="shared" si="7"/>
        <v>0</v>
      </c>
    </row>
    <row r="34" spans="1:8" x14ac:dyDescent="0.2">
      <c r="A34" s="4"/>
      <c r="B34" s="19" t="s">
        <v>13</v>
      </c>
      <c r="C34" s="12">
        <v>0</v>
      </c>
      <c r="D34" s="12">
        <v>0</v>
      </c>
      <c r="E34" s="12">
        <f t="shared" si="6"/>
        <v>0</v>
      </c>
      <c r="F34" s="12">
        <v>0</v>
      </c>
      <c r="G34" s="12">
        <v>0</v>
      </c>
      <c r="H34" s="12">
        <f t="shared" si="7"/>
        <v>0</v>
      </c>
    </row>
    <row r="35" spans="1:8" x14ac:dyDescent="0.2">
      <c r="A35" s="4"/>
      <c r="B35" s="19" t="s">
        <v>25</v>
      </c>
      <c r="C35" s="12">
        <v>0</v>
      </c>
      <c r="D35" s="12">
        <v>0</v>
      </c>
      <c r="E35" s="12">
        <f t="shared" si="6"/>
        <v>0</v>
      </c>
      <c r="F35" s="12">
        <v>0</v>
      </c>
      <c r="G35" s="12">
        <v>0</v>
      </c>
      <c r="H35" s="12">
        <f t="shared" si="7"/>
        <v>0</v>
      </c>
    </row>
    <row r="36" spans="1:8" ht="11.25" customHeight="1" x14ac:dyDescent="0.2">
      <c r="A36" s="4"/>
      <c r="B36" s="19" t="s">
        <v>26</v>
      </c>
      <c r="C36" s="12">
        <v>0</v>
      </c>
      <c r="D36" s="12">
        <v>0</v>
      </c>
      <c r="E36" s="12">
        <f t="shared" si="6"/>
        <v>0</v>
      </c>
      <c r="F36" s="12">
        <v>0</v>
      </c>
      <c r="G36" s="12">
        <v>0</v>
      </c>
      <c r="H36" s="12">
        <f t="shared" si="7"/>
        <v>0</v>
      </c>
    </row>
    <row r="37" spans="1:8" x14ac:dyDescent="0.2">
      <c r="A37" s="4"/>
      <c r="B37" s="19" t="s">
        <v>33</v>
      </c>
      <c r="C37" s="12">
        <v>0</v>
      </c>
      <c r="D37" s="12">
        <v>0</v>
      </c>
      <c r="E37" s="12">
        <f t="shared" si="6"/>
        <v>0</v>
      </c>
      <c r="F37" s="12">
        <v>0</v>
      </c>
      <c r="G37" s="12">
        <v>0</v>
      </c>
      <c r="H37" s="12">
        <f t="shared" si="7"/>
        <v>0</v>
      </c>
    </row>
    <row r="38" spans="1:8" x14ac:dyDescent="0.2">
      <c r="A38" s="4"/>
      <c r="B38" s="19" t="s">
        <v>14</v>
      </c>
      <c r="C38" s="12">
        <v>0</v>
      </c>
      <c r="D38" s="12">
        <v>0</v>
      </c>
      <c r="E38" s="12">
        <f t="shared" si="6"/>
        <v>0</v>
      </c>
      <c r="F38" s="12">
        <v>0</v>
      </c>
      <c r="G38" s="12">
        <v>0</v>
      </c>
      <c r="H38" s="12">
        <f t="shared" si="7"/>
        <v>0</v>
      </c>
    </row>
    <row r="39" spans="1:8" x14ac:dyDescent="0.2">
      <c r="A39" s="17"/>
      <c r="B39" s="31" t="s">
        <v>53</v>
      </c>
      <c r="C39" s="40">
        <f t="shared" ref="C39:H39" si="8">SUM(C32:C38)</f>
        <v>51952613.340000004</v>
      </c>
      <c r="D39" s="40">
        <f t="shared" si="8"/>
        <v>13404057.689999999</v>
      </c>
      <c r="E39" s="40">
        <f t="shared" si="8"/>
        <v>65356671.030000001</v>
      </c>
      <c r="F39" s="40">
        <f t="shared" si="8"/>
        <v>40552552.579999998</v>
      </c>
      <c r="G39" s="40">
        <f t="shared" si="8"/>
        <v>40552552.579999998</v>
      </c>
      <c r="H39" s="40">
        <f t="shared" si="8"/>
        <v>24804118.450000003</v>
      </c>
    </row>
    <row r="41" spans="1:8" x14ac:dyDescent="0.2">
      <c r="A41" s="1" t="s">
        <v>129</v>
      </c>
    </row>
  </sheetData>
  <sheetProtection formatCells="0" formatColumns="0" formatRows="0" insertRows="0" deleteRows="0" autoFilter="0"/>
  <mergeCells count="12">
    <mergeCell ref="A28:H28"/>
    <mergeCell ref="A29:B31"/>
    <mergeCell ref="C29:G29"/>
    <mergeCell ref="H29:H30"/>
    <mergeCell ref="C18:G18"/>
    <mergeCell ref="H18:H19"/>
    <mergeCell ref="A1:H1"/>
    <mergeCell ref="A2:B4"/>
    <mergeCell ref="A17:H17"/>
    <mergeCell ref="A18:B20"/>
    <mergeCell ref="C2:G2"/>
    <mergeCell ref="H2:H3"/>
  </mergeCells>
  <printOptions horizontalCentered="1"/>
  <pageMargins left="0.51181102362204722" right="0.51181102362204722" top="0.74803149606299213" bottom="0.74803149606299213" header="0.31496062992125984" footer="0.31496062992125984"/>
  <pageSetup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showGridLines="0" topLeftCell="A4" workbookViewId="0">
      <selection activeCell="B53" sqref="B53"/>
    </sheetView>
  </sheetViews>
  <sheetFormatPr baseColWidth="10" defaultColWidth="12" defaultRowHeight="10.199999999999999" x14ac:dyDescent="0.2"/>
  <cols>
    <col min="1" max="1" width="1.28515625" style="3" customWidth="1"/>
    <col min="2" max="2" width="79" style="3" customWidth="1"/>
    <col min="3" max="8" width="18.28515625" style="3" customWidth="1"/>
    <col min="9" max="16384" width="12" style="3"/>
  </cols>
  <sheetData>
    <row r="1" spans="1:8" ht="50.1" customHeight="1" x14ac:dyDescent="0.2">
      <c r="A1" s="41" t="s">
        <v>141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54</v>
      </c>
      <c r="B2" s="47"/>
      <c r="C2" s="41" t="s">
        <v>60</v>
      </c>
      <c r="D2" s="42"/>
      <c r="E2" s="42"/>
      <c r="F2" s="42"/>
      <c r="G2" s="43"/>
      <c r="H2" s="44" t="s">
        <v>59</v>
      </c>
    </row>
    <row r="3" spans="1:8" ht="24.9" customHeight="1" x14ac:dyDescent="0.2">
      <c r="A3" s="48"/>
      <c r="B3" s="49"/>
      <c r="C3" s="8" t="s">
        <v>55</v>
      </c>
      <c r="D3" s="8" t="s">
        <v>125</v>
      </c>
      <c r="E3" s="8" t="s">
        <v>56</v>
      </c>
      <c r="F3" s="8" t="s">
        <v>57</v>
      </c>
      <c r="G3" s="8" t="s">
        <v>58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126</v>
      </c>
      <c r="F4" s="9">
        <v>4</v>
      </c>
      <c r="G4" s="9">
        <v>5</v>
      </c>
      <c r="H4" s="9" t="s">
        <v>127</v>
      </c>
    </row>
    <row r="5" spans="1:8" x14ac:dyDescent="0.2">
      <c r="A5" s="24" t="s">
        <v>15</v>
      </c>
      <c r="B5" s="23"/>
      <c r="C5" s="35">
        <f t="shared" ref="C5:H5" si="0">SUM(C6:C13)</f>
        <v>346256.26</v>
      </c>
      <c r="D5" s="35">
        <f t="shared" si="0"/>
        <v>0</v>
      </c>
      <c r="E5" s="35">
        <f t="shared" si="0"/>
        <v>346256.26</v>
      </c>
      <c r="F5" s="35">
        <f t="shared" si="0"/>
        <v>260990.83</v>
      </c>
      <c r="G5" s="35">
        <f t="shared" si="0"/>
        <v>260990.83</v>
      </c>
      <c r="H5" s="35">
        <f t="shared" si="0"/>
        <v>85265.430000000022</v>
      </c>
    </row>
    <row r="6" spans="1:8" x14ac:dyDescent="0.2">
      <c r="A6" s="22"/>
      <c r="B6" s="25" t="s">
        <v>41</v>
      </c>
      <c r="C6" s="12">
        <v>0</v>
      </c>
      <c r="D6" s="12">
        <v>0</v>
      </c>
      <c r="E6" s="12">
        <f>C6+D6</f>
        <v>0</v>
      </c>
      <c r="F6" s="12">
        <v>0</v>
      </c>
      <c r="G6" s="12">
        <v>0</v>
      </c>
      <c r="H6" s="12">
        <f>E6-F6</f>
        <v>0</v>
      </c>
    </row>
    <row r="7" spans="1:8" x14ac:dyDescent="0.2">
      <c r="A7" s="22"/>
      <c r="B7" s="25" t="s">
        <v>16</v>
      </c>
      <c r="C7" s="12">
        <v>0</v>
      </c>
      <c r="D7" s="12">
        <v>0</v>
      </c>
      <c r="E7" s="12">
        <f t="shared" ref="E7:E13" si="1">C7+D7</f>
        <v>0</v>
      </c>
      <c r="F7" s="12">
        <v>0</v>
      </c>
      <c r="G7" s="12">
        <v>0</v>
      </c>
      <c r="H7" s="12">
        <f t="shared" ref="H7:H13" si="2">E7-F7</f>
        <v>0</v>
      </c>
    </row>
    <row r="8" spans="1:8" x14ac:dyDescent="0.2">
      <c r="A8" s="22"/>
      <c r="B8" s="25" t="s">
        <v>132</v>
      </c>
      <c r="C8" s="12">
        <v>346256.26</v>
      </c>
      <c r="D8" s="12">
        <v>0</v>
      </c>
      <c r="E8" s="12">
        <f t="shared" si="1"/>
        <v>346256.26</v>
      </c>
      <c r="F8" s="12">
        <v>260990.83</v>
      </c>
      <c r="G8" s="12">
        <v>260990.83</v>
      </c>
      <c r="H8" s="12">
        <f t="shared" si="2"/>
        <v>85265.430000000022</v>
      </c>
    </row>
    <row r="9" spans="1:8" x14ac:dyDescent="0.2">
      <c r="A9" s="22"/>
      <c r="B9" s="25" t="s">
        <v>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22"/>
      <c r="B10" s="25" t="s">
        <v>22</v>
      </c>
      <c r="C10" s="12">
        <v>0</v>
      </c>
      <c r="D10" s="12">
        <v>0</v>
      </c>
      <c r="E10" s="12">
        <f t="shared" si="1"/>
        <v>0</v>
      </c>
      <c r="F10" s="12">
        <v>0</v>
      </c>
      <c r="G10" s="12">
        <v>0</v>
      </c>
      <c r="H10" s="12">
        <f t="shared" si="2"/>
        <v>0</v>
      </c>
    </row>
    <row r="11" spans="1:8" x14ac:dyDescent="0.2">
      <c r="A11" s="22"/>
      <c r="B11" s="25" t="s">
        <v>17</v>
      </c>
      <c r="C11" s="12">
        <v>0</v>
      </c>
      <c r="D11" s="12">
        <v>0</v>
      </c>
      <c r="E11" s="12">
        <f t="shared" si="1"/>
        <v>0</v>
      </c>
      <c r="F11" s="12">
        <v>0</v>
      </c>
      <c r="G11" s="12">
        <v>0</v>
      </c>
      <c r="H11" s="12">
        <f t="shared" si="2"/>
        <v>0</v>
      </c>
    </row>
    <row r="12" spans="1:8" x14ac:dyDescent="0.2">
      <c r="A12" s="22"/>
      <c r="B12" s="25" t="s">
        <v>42</v>
      </c>
      <c r="C12" s="12">
        <v>0</v>
      </c>
      <c r="D12" s="12">
        <v>0</v>
      </c>
      <c r="E12" s="12">
        <f t="shared" si="1"/>
        <v>0</v>
      </c>
      <c r="F12" s="12">
        <v>0</v>
      </c>
      <c r="G12" s="12">
        <v>0</v>
      </c>
      <c r="H12" s="12">
        <f t="shared" si="2"/>
        <v>0</v>
      </c>
    </row>
    <row r="13" spans="1:8" x14ac:dyDescent="0.2">
      <c r="A13" s="22"/>
      <c r="B13" s="25" t="s">
        <v>18</v>
      </c>
      <c r="C13" s="12">
        <v>0</v>
      </c>
      <c r="D13" s="12">
        <v>0</v>
      </c>
      <c r="E13" s="12">
        <f t="shared" si="1"/>
        <v>0</v>
      </c>
      <c r="F13" s="12">
        <v>0</v>
      </c>
      <c r="G13" s="12">
        <v>0</v>
      </c>
      <c r="H13" s="12">
        <f t="shared" si="2"/>
        <v>0</v>
      </c>
    </row>
    <row r="14" spans="1:8" x14ac:dyDescent="0.2">
      <c r="A14" s="24" t="s">
        <v>19</v>
      </c>
      <c r="B14" s="26"/>
      <c r="C14" s="35">
        <f t="shared" ref="C14:H14" si="3">SUM(C15:C21)</f>
        <v>51606357.079999998</v>
      </c>
      <c r="D14" s="35">
        <f t="shared" si="3"/>
        <v>13404057.689999999</v>
      </c>
      <c r="E14" s="35">
        <f t="shared" si="3"/>
        <v>65010414.769999996</v>
      </c>
      <c r="F14" s="35">
        <f t="shared" si="3"/>
        <v>40291561.75</v>
      </c>
      <c r="G14" s="35">
        <f t="shared" si="3"/>
        <v>40291561.75</v>
      </c>
      <c r="H14" s="35">
        <f t="shared" si="3"/>
        <v>24718853.019999996</v>
      </c>
    </row>
    <row r="15" spans="1:8" x14ac:dyDescent="0.2">
      <c r="A15" s="22"/>
      <c r="B15" s="25" t="s">
        <v>43</v>
      </c>
      <c r="C15" s="12">
        <v>0</v>
      </c>
      <c r="D15" s="12">
        <v>0</v>
      </c>
      <c r="E15" s="12">
        <f>C15+D15</f>
        <v>0</v>
      </c>
      <c r="F15" s="12">
        <v>0</v>
      </c>
      <c r="G15" s="12">
        <v>0</v>
      </c>
      <c r="H15" s="12">
        <f t="shared" ref="H15:H21" si="4">E15-F15</f>
        <v>0</v>
      </c>
    </row>
    <row r="16" spans="1:8" x14ac:dyDescent="0.2">
      <c r="A16" s="22"/>
      <c r="B16" s="25" t="s">
        <v>27</v>
      </c>
      <c r="C16" s="12">
        <v>0</v>
      </c>
      <c r="D16" s="12">
        <v>0</v>
      </c>
      <c r="E16" s="12">
        <f t="shared" ref="E16:E21" si="5">C16+D16</f>
        <v>0</v>
      </c>
      <c r="F16" s="12">
        <v>0</v>
      </c>
      <c r="G16" s="12">
        <v>0</v>
      </c>
      <c r="H16" s="12">
        <f t="shared" si="4"/>
        <v>0</v>
      </c>
    </row>
    <row r="17" spans="1:8" x14ac:dyDescent="0.2">
      <c r="A17" s="22"/>
      <c r="B17" s="25" t="s">
        <v>20</v>
      </c>
      <c r="C17" s="12">
        <v>0</v>
      </c>
      <c r="D17" s="12">
        <v>0</v>
      </c>
      <c r="E17" s="12">
        <f t="shared" si="5"/>
        <v>0</v>
      </c>
      <c r="F17" s="12">
        <v>0</v>
      </c>
      <c r="G17" s="12">
        <v>0</v>
      </c>
      <c r="H17" s="12">
        <f t="shared" si="4"/>
        <v>0</v>
      </c>
    </row>
    <row r="18" spans="1:8" x14ac:dyDescent="0.2">
      <c r="A18" s="22"/>
      <c r="B18" s="25" t="s">
        <v>44</v>
      </c>
      <c r="C18" s="12">
        <v>0</v>
      </c>
      <c r="D18" s="12">
        <v>0</v>
      </c>
      <c r="E18" s="12">
        <f t="shared" si="5"/>
        <v>0</v>
      </c>
      <c r="F18" s="12">
        <v>0</v>
      </c>
      <c r="G18" s="12">
        <v>0</v>
      </c>
      <c r="H18" s="12">
        <f t="shared" si="4"/>
        <v>0</v>
      </c>
    </row>
    <row r="19" spans="1:8" x14ac:dyDescent="0.2">
      <c r="A19" s="22"/>
      <c r="B19" s="25" t="s">
        <v>45</v>
      </c>
      <c r="C19" s="12">
        <v>51606357.079999998</v>
      </c>
      <c r="D19" s="12">
        <v>13404057.689999999</v>
      </c>
      <c r="E19" s="12">
        <f t="shared" si="5"/>
        <v>65010414.769999996</v>
      </c>
      <c r="F19" s="12">
        <v>40291561.75</v>
      </c>
      <c r="G19" s="12">
        <v>40291561.75</v>
      </c>
      <c r="H19" s="12">
        <f t="shared" si="4"/>
        <v>24718853.019999996</v>
      </c>
    </row>
    <row r="20" spans="1:8" x14ac:dyDescent="0.2">
      <c r="A20" s="22"/>
      <c r="B20" s="25" t="s">
        <v>46</v>
      </c>
      <c r="C20" s="12">
        <v>0</v>
      </c>
      <c r="D20" s="12">
        <v>0</v>
      </c>
      <c r="E20" s="12">
        <f t="shared" si="5"/>
        <v>0</v>
      </c>
      <c r="F20" s="12">
        <v>0</v>
      </c>
      <c r="G20" s="12">
        <v>0</v>
      </c>
      <c r="H20" s="12">
        <f t="shared" si="4"/>
        <v>0</v>
      </c>
    </row>
    <row r="21" spans="1:8" x14ac:dyDescent="0.2">
      <c r="A21" s="22"/>
      <c r="B21" s="25" t="s">
        <v>4</v>
      </c>
      <c r="C21" s="12">
        <v>0</v>
      </c>
      <c r="D21" s="12">
        <v>0</v>
      </c>
      <c r="E21" s="12">
        <f t="shared" si="5"/>
        <v>0</v>
      </c>
      <c r="F21" s="12">
        <v>0</v>
      </c>
      <c r="G21" s="12">
        <v>0</v>
      </c>
      <c r="H21" s="12">
        <f t="shared" si="4"/>
        <v>0</v>
      </c>
    </row>
    <row r="22" spans="1:8" x14ac:dyDescent="0.2">
      <c r="A22" s="24" t="s">
        <v>47</v>
      </c>
      <c r="B22" s="26"/>
      <c r="C22" s="35">
        <f t="shared" ref="C22:H22" si="6">SUM(C23:C31)</f>
        <v>0</v>
      </c>
      <c r="D22" s="35">
        <f t="shared" si="6"/>
        <v>0</v>
      </c>
      <c r="E22" s="35">
        <f t="shared" si="6"/>
        <v>0</v>
      </c>
      <c r="F22" s="35">
        <f t="shared" si="6"/>
        <v>0</v>
      </c>
      <c r="G22" s="35">
        <f t="shared" si="6"/>
        <v>0</v>
      </c>
      <c r="H22" s="35">
        <f t="shared" si="6"/>
        <v>0</v>
      </c>
    </row>
    <row r="23" spans="1:8" x14ac:dyDescent="0.2">
      <c r="A23" s="22"/>
      <c r="B23" s="25" t="s">
        <v>28</v>
      </c>
      <c r="C23" s="12">
        <v>0</v>
      </c>
      <c r="D23" s="12">
        <v>0</v>
      </c>
      <c r="E23" s="12">
        <f>C23+D23</f>
        <v>0</v>
      </c>
      <c r="F23" s="12">
        <v>0</v>
      </c>
      <c r="G23" s="12">
        <v>0</v>
      </c>
      <c r="H23" s="12">
        <f t="shared" ref="H23:H31" si="7">E23-F23</f>
        <v>0</v>
      </c>
    </row>
    <row r="24" spans="1:8" x14ac:dyDescent="0.2">
      <c r="A24" s="22"/>
      <c r="B24" s="25" t="s">
        <v>23</v>
      </c>
      <c r="C24" s="12">
        <v>0</v>
      </c>
      <c r="D24" s="12">
        <v>0</v>
      </c>
      <c r="E24" s="12">
        <f t="shared" ref="E24:E31" si="8">C24+D24</f>
        <v>0</v>
      </c>
      <c r="F24" s="12">
        <v>0</v>
      </c>
      <c r="G24" s="12">
        <v>0</v>
      </c>
      <c r="H24" s="12">
        <f t="shared" si="7"/>
        <v>0</v>
      </c>
    </row>
    <row r="25" spans="1:8" x14ac:dyDescent="0.2">
      <c r="A25" s="22"/>
      <c r="B25" s="25" t="s">
        <v>29</v>
      </c>
      <c r="C25" s="12">
        <v>0</v>
      </c>
      <c r="D25" s="12">
        <v>0</v>
      </c>
      <c r="E25" s="12">
        <f t="shared" si="8"/>
        <v>0</v>
      </c>
      <c r="F25" s="12">
        <v>0</v>
      </c>
      <c r="G25" s="12">
        <v>0</v>
      </c>
      <c r="H25" s="12">
        <f t="shared" si="7"/>
        <v>0</v>
      </c>
    </row>
    <row r="26" spans="1:8" x14ac:dyDescent="0.2">
      <c r="A26" s="22"/>
      <c r="B26" s="25" t="s">
        <v>48</v>
      </c>
      <c r="C26" s="12">
        <v>0</v>
      </c>
      <c r="D26" s="12">
        <v>0</v>
      </c>
      <c r="E26" s="12">
        <f t="shared" si="8"/>
        <v>0</v>
      </c>
      <c r="F26" s="12">
        <v>0</v>
      </c>
      <c r="G26" s="12">
        <v>0</v>
      </c>
      <c r="H26" s="12">
        <f t="shared" si="7"/>
        <v>0</v>
      </c>
    </row>
    <row r="27" spans="1:8" x14ac:dyDescent="0.2">
      <c r="A27" s="22"/>
      <c r="B27" s="25" t="s">
        <v>21</v>
      </c>
      <c r="C27" s="12">
        <v>0</v>
      </c>
      <c r="D27" s="12">
        <v>0</v>
      </c>
      <c r="E27" s="12">
        <f t="shared" si="8"/>
        <v>0</v>
      </c>
      <c r="F27" s="12">
        <v>0</v>
      </c>
      <c r="G27" s="12">
        <v>0</v>
      </c>
      <c r="H27" s="12">
        <f t="shared" si="7"/>
        <v>0</v>
      </c>
    </row>
    <row r="28" spans="1:8" x14ac:dyDescent="0.2">
      <c r="A28" s="22"/>
      <c r="B28" s="25" t="s">
        <v>5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22"/>
      <c r="B29" s="25" t="s">
        <v>6</v>
      </c>
      <c r="C29" s="12">
        <v>0</v>
      </c>
      <c r="D29" s="12">
        <v>0</v>
      </c>
      <c r="E29" s="12">
        <f t="shared" si="8"/>
        <v>0</v>
      </c>
      <c r="F29" s="12">
        <v>0</v>
      </c>
      <c r="G29" s="12">
        <v>0</v>
      </c>
      <c r="H29" s="12">
        <f t="shared" si="7"/>
        <v>0</v>
      </c>
    </row>
    <row r="30" spans="1:8" x14ac:dyDescent="0.2">
      <c r="A30" s="22"/>
      <c r="B30" s="25" t="s">
        <v>49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22"/>
      <c r="B31" s="25" t="s">
        <v>30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24" t="s">
        <v>31</v>
      </c>
      <c r="B32" s="26"/>
      <c r="C32" s="35">
        <f t="shared" ref="C32:H32" si="9">SUM(C33:C36)</f>
        <v>0</v>
      </c>
      <c r="D32" s="35">
        <f t="shared" si="9"/>
        <v>0</v>
      </c>
      <c r="E32" s="35">
        <f t="shared" si="9"/>
        <v>0</v>
      </c>
      <c r="F32" s="35">
        <f t="shared" si="9"/>
        <v>0</v>
      </c>
      <c r="G32" s="35">
        <f t="shared" si="9"/>
        <v>0</v>
      </c>
      <c r="H32" s="35">
        <f t="shared" si="9"/>
        <v>0</v>
      </c>
    </row>
    <row r="33" spans="1:8" x14ac:dyDescent="0.2">
      <c r="A33" s="22"/>
      <c r="B33" s="25" t="s">
        <v>50</v>
      </c>
      <c r="C33" s="12">
        <v>0</v>
      </c>
      <c r="D33" s="12">
        <v>0</v>
      </c>
      <c r="E33" s="12">
        <f>C33+D33</f>
        <v>0</v>
      </c>
      <c r="F33" s="12">
        <v>0</v>
      </c>
      <c r="G33" s="12">
        <v>0</v>
      </c>
      <c r="H33" s="12">
        <f t="shared" ref="H33:H36" si="10">E33-F33</f>
        <v>0</v>
      </c>
    </row>
    <row r="34" spans="1:8" ht="11.25" customHeight="1" x14ac:dyDescent="0.2">
      <c r="A34" s="22"/>
      <c r="B34" s="25" t="s">
        <v>24</v>
      </c>
      <c r="C34" s="12">
        <v>0</v>
      </c>
      <c r="D34" s="12">
        <v>0</v>
      </c>
      <c r="E34" s="12">
        <f t="shared" ref="E34:E36" si="11">C34+D34</f>
        <v>0</v>
      </c>
      <c r="F34" s="12">
        <v>0</v>
      </c>
      <c r="G34" s="12">
        <v>0</v>
      </c>
      <c r="H34" s="12">
        <f t="shared" si="10"/>
        <v>0</v>
      </c>
    </row>
    <row r="35" spans="1:8" x14ac:dyDescent="0.2">
      <c r="A35" s="22"/>
      <c r="B35" s="25" t="s">
        <v>32</v>
      </c>
      <c r="C35" s="12">
        <v>0</v>
      </c>
      <c r="D35" s="12">
        <v>0</v>
      </c>
      <c r="E35" s="12">
        <f t="shared" si="11"/>
        <v>0</v>
      </c>
      <c r="F35" s="12">
        <v>0</v>
      </c>
      <c r="G35" s="12">
        <v>0</v>
      </c>
      <c r="H35" s="12">
        <f t="shared" si="10"/>
        <v>0</v>
      </c>
    </row>
    <row r="36" spans="1:8" x14ac:dyDescent="0.2">
      <c r="A36" s="22"/>
      <c r="B36" s="25" t="s">
        <v>7</v>
      </c>
      <c r="C36" s="12">
        <v>0</v>
      </c>
      <c r="D36" s="12">
        <v>0</v>
      </c>
      <c r="E36" s="12">
        <f t="shared" si="11"/>
        <v>0</v>
      </c>
      <c r="F36" s="12">
        <v>0</v>
      </c>
      <c r="G36" s="12">
        <v>0</v>
      </c>
      <c r="H36" s="12">
        <f t="shared" si="10"/>
        <v>0</v>
      </c>
    </row>
    <row r="37" spans="1:8" x14ac:dyDescent="0.2">
      <c r="A37" s="27"/>
      <c r="B37" s="31" t="s">
        <v>53</v>
      </c>
      <c r="C37" s="40">
        <f t="shared" ref="C37:H37" si="12">SUM(C32+C22+C14+C5)</f>
        <v>51952613.339999996</v>
      </c>
      <c r="D37" s="40">
        <f t="shared" si="12"/>
        <v>13404057.689999999</v>
      </c>
      <c r="E37" s="40">
        <f t="shared" si="12"/>
        <v>65356671.029999994</v>
      </c>
      <c r="F37" s="40">
        <f t="shared" si="12"/>
        <v>40552552.579999998</v>
      </c>
      <c r="G37" s="40">
        <f t="shared" si="12"/>
        <v>40552552.579999998</v>
      </c>
      <c r="H37" s="40">
        <f t="shared" si="12"/>
        <v>24804118.449999996</v>
      </c>
    </row>
    <row r="38" spans="1:8" x14ac:dyDescent="0.2">
      <c r="A38" s="21"/>
      <c r="B38" s="21"/>
      <c r="C38" s="21"/>
      <c r="D38" s="21"/>
      <c r="E38" s="21"/>
      <c r="F38" s="21"/>
      <c r="G38" s="21"/>
      <c r="H38" s="21"/>
    </row>
    <row r="39" spans="1:8" x14ac:dyDescent="0.2">
      <c r="A39" s="21" t="s">
        <v>129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1"/>
      <c r="B40" s="21"/>
      <c r="C40" s="21"/>
      <c r="D40" s="21"/>
      <c r="E40" s="21"/>
      <c r="F40" s="21"/>
      <c r="G40" s="21"/>
      <c r="H40" s="2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39370078740157483" right="0.39370078740157483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2021-10-21T15:49:17Z</cp:lastPrinted>
  <dcterms:created xsi:type="dcterms:W3CDTF">2014-02-10T03:37:14Z</dcterms:created>
  <dcterms:modified xsi:type="dcterms:W3CDTF">2021-10-28T18:48:02Z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